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fileSharing readOnlyRecommended="1"/>
  <workbookPr codeName="ThisWorkbook" defaultThemeVersion="124226"/>
  <mc:AlternateContent xmlns:mc="http://schemas.openxmlformats.org/markup-compatibility/2006">
    <mc:Choice Requires="x15">
      <x15ac:absPath xmlns:x15ac="http://schemas.microsoft.com/office/spreadsheetml/2010/11/ac" url="https://toerismevan-my.sharepoint.com/personal/k_vink_toerismevan_nl/Documents/Bureaublad/"/>
    </mc:Choice>
  </mc:AlternateContent>
  <xr:revisionPtr revIDLastSave="0" documentId="8_{69DDDAFA-FB24-4AB3-9DD6-4D058AC0C6D7}" xr6:coauthVersionLast="47" xr6:coauthVersionMax="47" xr10:uidLastSave="{00000000-0000-0000-0000-000000000000}"/>
  <workbookProtection lockStructure="1"/>
  <bookViews>
    <workbookView xWindow="-108" yWindow="-108" windowWidth="23256" windowHeight="12576" tabRatio="826" xr2:uid="{00000000-000D-0000-FFFF-FFFF00000000}"/>
  </bookViews>
  <sheets>
    <sheet name="Bestellijst" sheetId="11" r:id="rId1"/>
    <sheet name="Toelichting" sheetId="9" r:id="rId2"/>
    <sheet name="Leveringsvoorwaarden" sheetId="12" r:id="rId3"/>
  </sheets>
  <definedNames>
    <definedName name="_xlnm._FilterDatabase" localSheetId="0" hidden="1">Bestellijst!$A$17:$J$83</definedName>
    <definedName name="_xlnm.Print_Area" localSheetId="0">Bestellijst!$A$1:$O$91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11" l="1"/>
  <c r="I20" i="11" s="1"/>
  <c r="H20" i="11"/>
  <c r="H37" i="11"/>
  <c r="A30" i="11"/>
  <c r="G35" i="11"/>
  <c r="I35" i="11" s="1"/>
  <c r="H35" i="11"/>
  <c r="G36" i="11"/>
  <c r="I36" i="11" s="1"/>
  <c r="H36" i="11"/>
  <c r="G37" i="11" l="1"/>
  <c r="I37" i="11" s="1"/>
  <c r="G39" i="11"/>
  <c r="I39" i="11" s="1"/>
  <c r="H39" i="11"/>
  <c r="G40" i="11"/>
  <c r="I40" i="11" s="1"/>
  <c r="H40" i="11"/>
  <c r="G41" i="11"/>
  <c r="I41" i="11" s="1"/>
  <c r="H41" i="11"/>
  <c r="G42" i="11"/>
  <c r="I42" i="11" s="1"/>
  <c r="H42" i="11"/>
  <c r="G43" i="11"/>
  <c r="I43" i="11" s="1"/>
  <c r="H43" i="11"/>
  <c r="G44" i="11"/>
  <c r="I44" i="11" s="1"/>
  <c r="H44" i="11"/>
  <c r="G45" i="11"/>
  <c r="I45" i="11" s="1"/>
  <c r="H45" i="11"/>
  <c r="G46" i="11"/>
  <c r="I46" i="11" s="1"/>
  <c r="H46" i="11"/>
  <c r="G47" i="11"/>
  <c r="I47" i="11" s="1"/>
  <c r="H47" i="11"/>
  <c r="G48" i="11"/>
  <c r="I48" i="11" s="1"/>
  <c r="H48" i="11"/>
  <c r="G49" i="11"/>
  <c r="I49" i="11" s="1"/>
  <c r="H49" i="11"/>
  <c r="G50" i="11"/>
  <c r="I50" i="11" s="1"/>
  <c r="H50" i="11"/>
  <c r="G51" i="11"/>
  <c r="I51" i="11" s="1"/>
  <c r="H51" i="11"/>
  <c r="G52" i="11"/>
  <c r="I52" i="11" s="1"/>
  <c r="H52" i="11"/>
  <c r="G53" i="11"/>
  <c r="I53" i="11" s="1"/>
  <c r="H53" i="11"/>
  <c r="G54" i="11"/>
  <c r="I54" i="11" s="1"/>
  <c r="H54" i="11"/>
  <c r="G55" i="11"/>
  <c r="I55" i="11" s="1"/>
  <c r="H55" i="11"/>
  <c r="G56" i="11"/>
  <c r="I56" i="11" s="1"/>
  <c r="H56" i="11"/>
  <c r="G57" i="11"/>
  <c r="I57" i="11" s="1"/>
  <c r="H57" i="11"/>
  <c r="G58" i="11"/>
  <c r="I58" i="11" s="1"/>
  <c r="H58" i="11"/>
  <c r="H64" i="11"/>
  <c r="H65" i="11"/>
  <c r="H62" i="11"/>
  <c r="H63" i="11"/>
  <c r="G62" i="11"/>
  <c r="I62" i="11" s="1"/>
  <c r="G63" i="11"/>
  <c r="G64" i="11"/>
  <c r="G65" i="11"/>
  <c r="H26" i="11"/>
  <c r="H27" i="11"/>
  <c r="H28" i="11"/>
  <c r="H29" i="11"/>
  <c r="G26" i="11"/>
  <c r="I26" i="11" s="1"/>
  <c r="G27" i="11"/>
  <c r="I27" i="11" s="1"/>
  <c r="G28" i="11"/>
  <c r="I28" i="11" s="1"/>
  <c r="G29" i="11"/>
  <c r="I29" i="11" s="1"/>
  <c r="H25" i="11" l="1"/>
  <c r="G25" i="11"/>
  <c r="I25" i="11" s="1"/>
  <c r="H24" i="11"/>
  <c r="G24" i="11"/>
  <c r="I24" i="11" s="1"/>
  <c r="G34" i="11"/>
  <c r="I34" i="11" s="1"/>
  <c r="H34" i="11"/>
  <c r="G59" i="11"/>
  <c r="I59" i="11" s="1"/>
  <c r="H59" i="11"/>
  <c r="G60" i="11"/>
  <c r="I60" i="11" s="1"/>
  <c r="H60" i="11"/>
  <c r="G61" i="11"/>
  <c r="I61" i="11" s="1"/>
  <c r="H61" i="11"/>
  <c r="I63" i="11"/>
  <c r="I30" i="11" l="1"/>
  <c r="A79" i="11"/>
  <c r="G78" i="11"/>
  <c r="I78" i="11" s="1"/>
  <c r="H78" i="11"/>
  <c r="H74" i="11" l="1"/>
  <c r="H75" i="11"/>
  <c r="G75" i="11"/>
  <c r="I75" i="11" s="1"/>
  <c r="G74" i="11"/>
  <c r="I74" i="11" s="1"/>
  <c r="H76" i="11"/>
  <c r="H77" i="11"/>
  <c r="G77" i="11"/>
  <c r="I77" i="11" s="1"/>
  <c r="G76" i="11"/>
  <c r="I76" i="11" s="1"/>
  <c r="A69" i="11" l="1"/>
  <c r="A22" i="11"/>
  <c r="A83" i="11" l="1"/>
  <c r="I64" i="11"/>
  <c r="G67" i="11"/>
  <c r="I67" i="11" s="1"/>
  <c r="H67" i="11"/>
  <c r="I65" i="11"/>
  <c r="G66" i="11" l="1"/>
  <c r="I66" i="11" s="1"/>
  <c r="H66" i="11"/>
  <c r="G68" i="11" l="1"/>
  <c r="I68" i="11" s="1"/>
  <c r="H68" i="11"/>
  <c r="G4" i="11" l="1"/>
  <c r="I79" i="11"/>
  <c r="H21" i="11"/>
  <c r="G21" i="11"/>
  <c r="I21" i="11" s="1"/>
  <c r="I69" i="11" l="1"/>
  <c r="I22" i="11"/>
  <c r="I83" i="11" l="1"/>
</calcChain>
</file>

<file path=xl/sharedStrings.xml><?xml version="1.0" encoding="utf-8"?>
<sst xmlns="http://schemas.openxmlformats.org/spreadsheetml/2006/main" count="123" uniqueCount="104">
  <si>
    <t>Bestellijst VVV/Toerisme Veluwe Arnhem Nijmegen</t>
  </si>
  <si>
    <t>Bedrijfsnaam</t>
  </si>
  <si>
    <t xml:space="preserve">Ontvangstdatum </t>
  </si>
  <si>
    <t>Contactpersoon</t>
  </si>
  <si>
    <t>E-mailadres</t>
  </si>
  <si>
    <t xml:space="preserve">Telefoonnummer </t>
  </si>
  <si>
    <t>Te tekenen bij ontvangst goederen</t>
  </si>
  <si>
    <t>Afleveradres:</t>
  </si>
  <si>
    <t>Adres</t>
  </si>
  <si>
    <t>Prijs- en wijzigingen in assortiment voorbehouden</t>
  </si>
  <si>
    <t>Postcode</t>
  </si>
  <si>
    <t>Plaats</t>
  </si>
  <si>
    <t>Factuuradres</t>
  </si>
  <si>
    <t>Kijk voor de leveringsvoorwaarden op het tabblad "leveringsvoorwaarden"</t>
  </si>
  <si>
    <t>Dit bestelformulier e-mailen naar bestellingen@visitarnhemnijmegen.nl</t>
  </si>
  <si>
    <t>Bestelling (aantal stuks)</t>
  </si>
  <si>
    <t>Art.nr.</t>
  </si>
  <si>
    <t>Artikelnaam</t>
  </si>
  <si>
    <t>Adviesprijs  (incl. BTW)</t>
  </si>
  <si>
    <t>BTW</t>
  </si>
  <si>
    <t>Korting</t>
  </si>
  <si>
    <t>Uw prijs (excl. BTW per stuk)</t>
  </si>
  <si>
    <t>BTW Bedrag per stuk</t>
  </si>
  <si>
    <t>(Sub) Totaal (excl. BTW)</t>
  </si>
  <si>
    <t>Opmerkingen</t>
  </si>
  <si>
    <t>Sub totaal</t>
  </si>
  <si>
    <t>Stadsgidsen</t>
  </si>
  <si>
    <t>Wandelroutes</t>
  </si>
  <si>
    <t>Knooppunten fietsroutes</t>
  </si>
  <si>
    <t>Fietskaart Regio Arnhem Nijmegen</t>
  </si>
  <si>
    <t>n.v.t.</t>
  </si>
  <si>
    <t>Totaal</t>
  </si>
  <si>
    <t>Heeft u verder vragen of opmerkingen, vul deze dan onderstaand in. Bedankt voor uw feedback.</t>
  </si>
  <si>
    <t>Toelichting bij het invullen van de bestellijst</t>
  </si>
  <si>
    <t>Wanneer u een bestelling wilt doen bij de VVV volgt u onderstaande stappen</t>
  </si>
  <si>
    <t>Stap</t>
  </si>
  <si>
    <t>Toelichting</t>
  </si>
  <si>
    <t>Vul bovenaan in de velden uw contactgegevens in en vul in wat het juiste factuuradres is. Wanneer u ervoor kiest om de artikelen af te laten leveren dient u ook het afleveradres in te vullen.</t>
  </si>
  <si>
    <t>Zet een kruisje in het veld over het afleveren of ophalen van de bestellen (wat voor u van toepassing is).</t>
  </si>
  <si>
    <t>U kunt nu producten gaan bestellen. Met de toetscombinatie "Ctrl+F" opent u de zoekfunctie en zoekt u eenvoudig op productnaam, plaatsnaam, etc. Vul in de eerste kolom (kolom A) het aantal artikelen in bij de betreffende artikelsoort die u wilt bestellen. Onze artikelen zijn gerubriceerd per categorie. Uw (sub)totaal bedrag wordt automatisch berekend.</t>
  </si>
  <si>
    <t>Scroll naar beneden en zie in de laatste regel het totaal van uw bestelling in aantal artikelen en in bedrag inclusief BTW.</t>
  </si>
  <si>
    <r>
      <t>Klik linksboven op "Bestand", kies "Opslaan als.." en sla het bestelformulier op (bijvoorbeeld als VVV bestellijst &lt;&lt;</t>
    </r>
    <r>
      <rPr>
        <i/>
        <sz val="10"/>
        <rFont val="Arial"/>
        <family val="2"/>
      </rPr>
      <t>Uw bedrijfsnaam</t>
    </r>
    <r>
      <rPr>
        <sz val="10"/>
        <rFont val="Arial"/>
        <family val="2"/>
      </rPr>
      <t>&gt;&gt;.xlsx) en e-mail het bestand naar bestellingen@visitarnhemnijmegen.nl o.v.v. "Bestelling VVV producten"</t>
    </r>
  </si>
  <si>
    <t>Afb. stap 1</t>
  </si>
  <si>
    <t>Afb. stap 2</t>
  </si>
  <si>
    <t>Afb. stap 3</t>
  </si>
  <si>
    <t>Afb. stap 4</t>
  </si>
  <si>
    <t>Afb. stap 5</t>
  </si>
  <si>
    <t>Algemeen</t>
  </si>
  <si>
    <t>Binnen deze algemene leveringsvoorwaarden worden onder andere de volgende definities en begrippen gehanteerd.
Vereniging voor Vreemdelingenverkeer: in deze voorwaarden verder te noemen ‘’VVV’’. 
Opdrachtgever: een klant welke nader wordt gespecificeerd in de vrijblijvende aanbieding van Toerisme Veluwe Arnhem Nijmegen. 
Opdracht: het ten gunste van de opdrachtgever ontwikkelen en/of leveren van producten en diensten
Overeenkomst: een overeenkomst tussen Toerisme Veluwe Arnhem Nijmegen en een opdrachtgever ter zake de levering van producten en/of diensten zoals beschreven in de aanbieding. 
Schriftelijk: per document getekend door partijen, of per brief, fax, e-mail en enigerlei andere middelen zoals door partijen overeengekomen.
Op alle aanbiedingen van en overeenkomsten met Toerisme Veluwe Arnhem Nijmegen zijn deze algemene leveringsvoorwaarden van toepassing. Afspraken, regelingen en voorwaarden welke van deze voorwaarden afwijken, gelden slechts indien en voor zover door Toerisme Veluwe Arnhem Nijmegen uitdrukkelijk schriftelijk bevestigd, en laten voor het overige deze voorwaarden volledig in stand.</t>
  </si>
  <si>
    <t>Drukwerken VVV</t>
  </si>
  <si>
    <t>Bovenstaande is een selecie van onze leveringsvoorwaarden. Voor de volledige leveringsvoorwaarden verwijzen wij u naar onze website: https://www.toerismevan.nl/visitarnhemnijmegen/doe-mee/leveringsvoorwaarden/</t>
  </si>
  <si>
    <t>Kabouterroute</t>
  </si>
  <si>
    <t>N70</t>
  </si>
  <si>
    <t>Brochures Toerisme Veluwe Arnhem Nijmegen</t>
  </si>
  <si>
    <r>
      <t xml:space="preserve">Toelichting: Voor toelichting over hoe dit bestelformulier te gebruiken zie tabblad "Toelichting". </t>
    </r>
    <r>
      <rPr>
        <b/>
        <i/>
        <sz val="10"/>
        <rFont val="Arial"/>
        <family val="2"/>
      </rPr>
      <t>Genoemde korting geldt uitsluitend voor de wederverkopers die VVV zijn of partner zijn van Toerisme Veluwe Arnhem Nijmegen.</t>
    </r>
  </si>
  <si>
    <t xml:space="preserve">Ik wil dat deze bestelling wordt afgeleverd. </t>
  </si>
  <si>
    <t>Wandelnetwerkkaart Zevenaar</t>
  </si>
  <si>
    <t>Wandelnetwerkkaart Druten</t>
  </si>
  <si>
    <t>Wandelnetwerkkaart Lingewaard</t>
  </si>
  <si>
    <t>Wandelnetwerkkaart Overbetuwe</t>
  </si>
  <si>
    <t>TOP fietsroute Betuwse Bloesem</t>
  </si>
  <si>
    <t>TOP fietsroute Kastelenroute Veluwezoom</t>
  </si>
  <si>
    <t>TOP fietsroute Land v. Maas en Waal</t>
  </si>
  <si>
    <t>TOP fietsroute Liberation Arnhem</t>
  </si>
  <si>
    <t>TOP fietsroute Liemerse Streekprodukten</t>
  </si>
  <si>
    <t>TOP fietsroute Luxe achter de Limes</t>
  </si>
  <si>
    <t>TOP fietsroute Ooij</t>
  </si>
  <si>
    <t>TOP Fietsroute Reichswald</t>
  </si>
  <si>
    <t>TOP fietsroute Rondje Pontje</t>
  </si>
  <si>
    <t>TOP fietsroute Wijnroute</t>
  </si>
  <si>
    <t>TOP fietsroute Betuwse Bloesem DUI</t>
  </si>
  <si>
    <t>TOP fietsroute Betuwse Bloesem ENG</t>
  </si>
  <si>
    <t>TOP fietsroute Kastelenroute Veluwezoom DUI</t>
  </si>
  <si>
    <t>TOP fietsroute Kastelenroute Veluwezoom ENG</t>
  </si>
  <si>
    <t>TOP fietsroute Land v. Maas en Waal DUI</t>
  </si>
  <si>
    <t>TOP fietsroute Land v. Maas en Waal ENG</t>
  </si>
  <si>
    <t>TOP fietsroute Liberation Arnhem DUI</t>
  </si>
  <si>
    <t>TOP fietsroute Liberation Arnhem ENG</t>
  </si>
  <si>
    <t>TOP fietsroute Liemerse Streekprodukten DUI</t>
  </si>
  <si>
    <t>TOP fietsroute Liemerse Streekprodukten ENG</t>
  </si>
  <si>
    <t>TOP fietsroute Luxe achter de Limes DUI</t>
  </si>
  <si>
    <t>TOP fietsroute Luxe achter de Limes ENG</t>
  </si>
  <si>
    <t>TOP fietsroute Ooij DUI</t>
  </si>
  <si>
    <t>TOP fietsroute Ooij ENG</t>
  </si>
  <si>
    <t>TOP Fietsroute Reichswald DUI</t>
  </si>
  <si>
    <t>TOP Fietsroute Reichswald ENG</t>
  </si>
  <si>
    <t>TOP fietsroute Rondje Pontje DUI</t>
  </si>
  <si>
    <t>TOP fietsroute Rondje Pontje ENG</t>
  </si>
  <si>
    <t>TOP fietsroute Wijnroute DUI</t>
  </si>
  <si>
    <t>TOP fietsroute Wijnroute ENG</t>
  </si>
  <si>
    <t xml:space="preserve">Toerisme Veluwe Arnhem Nijmegen is niet verantwoordelijk voor mogelijk onjuiste inhoud van de producten van externe leveranciers. 
Alle leveranties geschieden tegen de in de bestellijst genoemde tarieven; prijswijzigingen voorbehouden. Vermelde kortingspercentages zijn alleen van toepassing bij een minimale afname van 10 stuks per vermeld artikel. 
Indien een externe leverancier van één van vermelde producten het tarief tussentijds verhoogt en dit door Toerisme Veluwe Arnhem Nijmegen niet in de bestellijst is verwerkt, wordt het dan geldende nieuwe tarief in rekening gebracht. 
Alle bestellingen dienen per e-mail via het bestelformulier te worden gericht aan bestellingen@visitarnhemnijmegen.nl; In het onderwerp van de e-mail vermeldt u ‘’Bestelling VVV Producten’’. U vermeldt de volledige contactgegevens van het afleveradres en het factuuradres indien deze afwijkt van het afleveradres. 
Bestellingen kunnen eens per week gedaan worden, of over een langere periode (bijvoorbeeld eens per twee weken). 
Bezorging geschiedt op de even weken in het Rijk van Nijmegen en op de oneven weken in de regio Arnhem en Zuid-Veluwezoom. Levertijd is 5 tot 8 werkdagen na besteldatum. Waar mogelijk worden bestellingen eerder afgeleverd dan de hierboven genoemde leveringsweken en regio’s. 
De wederpartij/ontvanger is verplicht het geleverde direct na aflevering te controleren op correcte hoeveelheid, kwaliteit en eventuele afwijking van de producten. De wederpartij/ontvanger tekent direct bij levering voor ontvangst. Na akkoord op de levering is reclameren niet meer mogelijk. Bezorging is kosteloos binnen het werkgebied van Toerisme Veluwe Arnhem Nijmegen, de regio Arnhem Nijmegen. Postverzending tegen geldende posttarieven. 
De op de bestellijst genoemde kortingen en mogelijkheid tot bezorgen gelden uitsluitend voor VVV vestigingen, VVV agentschappen, VVV i-points en alle marketingparticipanten van Toerisme Veluwe Arnhem Nijmegen De genoemde kortingen gelden vanaf 10 stuks, ongeacht de samenstelling van de producten. Betaling dient te geschieden binnen 14 dagen na factuurdatum, op een door Toerisme Veluwe Arnhem Nijmegen aan te geven wijze. 
</t>
  </si>
  <si>
    <t>Ik kom de bestelling zelf afhalen bij Citystore Rijk van Nijmegen</t>
  </si>
  <si>
    <t>Fietsrouteboekje Arnhem</t>
  </si>
  <si>
    <t>Fietsrouteboekje Nijmegen</t>
  </si>
  <si>
    <t>Fietsrouteboekje Veluwe</t>
  </si>
  <si>
    <t>Bezoekersmagazine Veluwe 2024</t>
  </si>
  <si>
    <t>Bezoekersmagazine Nijmegen 2024</t>
  </si>
  <si>
    <t>Bezoekersmagazine Arnhem 2024</t>
  </si>
  <si>
    <t xml:space="preserve">Nieuwe uitgave 2024! </t>
  </si>
  <si>
    <t>Magazine Veluwe, Arnhem, Nijmegen Duits 2024</t>
  </si>
  <si>
    <t>Magazine Veluwe, Arnhem, Nijmegen Engels 2024</t>
  </si>
  <si>
    <t>Cityguide Arnhem NL</t>
  </si>
  <si>
    <t>Cityguide Nijmegen NL</t>
  </si>
  <si>
    <t>Assortiment per 1-4-2024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</si>
</sst>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164" formatCode="_-&quot;€&quot;\ * #,##0.00_-;_-&quot;€&quot;\ * #,##0.00\-;_-&quot;€&quot;\ * &quot;-&quot;??_-;_-@_-"/>
    <numFmt numFmtId="165" formatCode="_-* #,##0.00_-;_-* #,##0.00\-;_-* &quot;-&quot;??_-;_-@_-"/>
    <numFmt numFmtId="166" formatCode="&quot;€&quot;\ #,##0.00"/>
  </numFmts>
  <fonts count="18" x14ac:knownFonts="1">
    <font>
      <sz val="10"/>
      <name val="Arial"/>
    </font>
    <font>
      <sz val="10"/>
      <name val="Arial"/>
      <family val="2"/>
    </font>
    <font>
      <sz val="10"/>
      <name val="Arial"/>
      <family val="2"/>
    </font>
    <font>
      <b/>
      <sz val="10"/>
      <name val="Arial"/>
      <family val="2"/>
    </font>
    <font>
      <sz val="11"/>
      <name val="Arial"/>
      <family val="2"/>
    </font>
    <font>
      <b/>
      <sz val="16"/>
      <name val="Arial"/>
      <family val="2"/>
    </font>
    <font>
      <i/>
      <sz val="8"/>
      <name val="Arial"/>
      <family val="2"/>
    </font>
    <font>
      <i/>
      <sz val="10"/>
      <name val="Arial"/>
      <family val="2"/>
    </font>
    <font>
      <b/>
      <i/>
      <sz val="10"/>
      <name val="Arial"/>
      <family val="2"/>
    </font>
    <font>
      <b/>
      <sz val="14"/>
      <name val="Arial"/>
      <family val="2"/>
    </font>
    <font>
      <u/>
      <sz val="10"/>
      <name val="Arial"/>
      <family val="2"/>
    </font>
    <font>
      <sz val="11"/>
      <color theme="1"/>
      <name val="Calibri"/>
      <family val="2"/>
      <scheme val="minor"/>
    </font>
    <font>
      <u/>
      <sz val="10"/>
      <color theme="10"/>
      <name val="Arial"/>
      <family val="2"/>
    </font>
    <font>
      <u/>
      <sz val="11"/>
      <color theme="10"/>
      <name val="Calibri"/>
      <family val="2"/>
      <scheme val="minor"/>
    </font>
    <font>
      <b/>
      <sz val="12"/>
      <color theme="0"/>
      <name val="Arial"/>
      <family val="2"/>
    </font>
    <font>
      <b/>
      <sz val="10"/>
      <color theme="0"/>
      <name val="Arial"/>
      <family val="2"/>
    </font>
    <font>
      <i/>
      <sz val="11"/>
      <color rgb="FFFF0000"/>
      <name val="Arial"/>
      <family val="2"/>
    </font>
    <font>
      <sz val="11"/>
      <color rgb="FFFF0000"/>
      <name val="Arial"/>
      <family val="2"/>
    </font>
  </fonts>
  <fills count="4">
    <fill>
      <patternFill patternType="none"/>
    </fill>
    <fill>
      <patternFill patternType="gray125"/>
    </fill>
    <fill>
      <patternFill patternType="solid">
        <fgColor rgb="FF003399"/>
        <bgColor indexed="64"/>
      </patternFill>
    </fill>
    <fill>
      <patternFill patternType="solid">
        <fgColor rgb="FF92D05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6">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0" fontId="1" fillId="0" borderId="0"/>
    <xf numFmtId="0" fontId="11" fillId="0" borderId="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1" fillId="0" borderId="0" applyFont="0" applyFill="0" applyBorder="0" applyAlignment="0" applyProtection="0"/>
  </cellStyleXfs>
  <cellXfs count="121">
    <xf numFmtId="0" fontId="0" fillId="0" borderId="0" xfId="0"/>
    <xf numFmtId="0" fontId="3" fillId="0" borderId="0" xfId="0" applyFont="1" applyAlignment="1">
      <alignment horizontal="left"/>
    </xf>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3" fillId="0" borderId="0" xfId="0" applyFont="1" applyAlignment="1">
      <alignment horizontal="right"/>
    </xf>
    <xf numFmtId="0" fontId="3" fillId="0" borderId="0" xfId="0" applyFont="1"/>
    <xf numFmtId="0" fontId="4" fillId="0" borderId="0" xfId="0" applyFont="1"/>
    <xf numFmtId="9" fontId="0" fillId="0" borderId="1" xfId="6" applyFont="1" applyBorder="1" applyAlignment="1">
      <alignment horizontal="center"/>
    </xf>
    <xf numFmtId="0" fontId="6" fillId="0" borderId="0" xfId="0" applyFont="1" applyAlignment="1">
      <alignment horizontal="right"/>
    </xf>
    <xf numFmtId="14" fontId="5" fillId="0" borderId="0" xfId="0" applyNumberFormat="1" applyFont="1" applyAlignment="1">
      <alignment horizontal="right"/>
    </xf>
    <xf numFmtId="0" fontId="0" fillId="0" borderId="6" xfId="0" applyBorder="1"/>
    <xf numFmtId="0" fontId="0" fillId="0" borderId="7" xfId="0" applyBorder="1"/>
    <xf numFmtId="0" fontId="6" fillId="0" borderId="0" xfId="0" applyFont="1"/>
    <xf numFmtId="0" fontId="2" fillId="0" borderId="0" xfId="0" applyFont="1"/>
    <xf numFmtId="164" fontId="3" fillId="0" borderId="0" xfId="11" applyFont="1" applyFill="1" applyBorder="1" applyAlignment="1">
      <alignment horizontal="center"/>
    </xf>
    <xf numFmtId="0" fontId="3" fillId="0" borderId="0" xfId="0" applyFont="1" applyAlignment="1">
      <alignment horizontal="center"/>
    </xf>
    <xf numFmtId="0" fontId="5" fillId="0" borderId="0" xfId="0" applyFont="1"/>
    <xf numFmtId="0" fontId="3" fillId="0" borderId="0" xfId="0" applyFont="1" applyAlignment="1">
      <alignment wrapText="1"/>
    </xf>
    <xf numFmtId="0" fontId="14" fillId="2" borderId="13" xfId="0" applyFont="1" applyFill="1" applyBorder="1" applyAlignment="1">
      <alignment horizontal="center"/>
    </xf>
    <xf numFmtId="0" fontId="1" fillId="0" borderId="1" xfId="0" applyFont="1" applyBorder="1"/>
    <xf numFmtId="0" fontId="1" fillId="0" borderId="1" xfId="0" applyFont="1" applyBorder="1" applyAlignment="1">
      <alignment horizontal="left"/>
    </xf>
    <xf numFmtId="0" fontId="1" fillId="0" borderId="0" xfId="0" applyFont="1"/>
    <xf numFmtId="0" fontId="0" fillId="0" borderId="14" xfId="0" applyBorder="1" applyAlignment="1">
      <alignment horizontal="center"/>
    </xf>
    <xf numFmtId="0" fontId="0" fillId="0" borderId="14" xfId="0" applyBorder="1" applyAlignment="1">
      <alignment horizontal="left"/>
    </xf>
    <xf numFmtId="49" fontId="7" fillId="0" borderId="0" xfId="0" applyNumberFormat="1" applyFont="1" applyAlignment="1">
      <alignment horizontal="left" wrapText="1"/>
    </xf>
    <xf numFmtId="0" fontId="15" fillId="0" borderId="14" xfId="0" applyFont="1" applyBorder="1" applyAlignment="1">
      <alignment horizontal="center" wrapText="1"/>
    </xf>
    <xf numFmtId="164" fontId="15" fillId="0" borderId="14" xfId="11" applyFont="1" applyFill="1" applyBorder="1" applyAlignment="1">
      <alignment horizontal="center" wrapText="1"/>
    </xf>
    <xf numFmtId="0" fontId="15" fillId="0" borderId="5" xfId="0" applyFont="1" applyBorder="1" applyAlignment="1">
      <alignment horizontal="center" wrapText="1"/>
    </xf>
    <xf numFmtId="0" fontId="15" fillId="0" borderId="0" xfId="0" applyFont="1" applyAlignment="1">
      <alignment horizontal="center" wrapText="1"/>
    </xf>
    <xf numFmtId="164" fontId="15" fillId="0" borderId="0" xfId="11" applyFont="1" applyFill="1" applyBorder="1" applyAlignment="1">
      <alignment horizontal="center" wrapText="1"/>
    </xf>
    <xf numFmtId="166" fontId="15" fillId="0" borderId="0" xfId="0" applyNumberFormat="1" applyFont="1" applyAlignment="1">
      <alignment horizontal="center" wrapText="1"/>
    </xf>
    <xf numFmtId="0" fontId="1" fillId="0" borderId="1" xfId="0" applyFont="1" applyBorder="1" applyAlignment="1">
      <alignment horizontal="right"/>
    </xf>
    <xf numFmtId="0" fontId="3" fillId="0" borderId="0" xfId="0" applyFont="1" applyAlignment="1">
      <alignment horizontal="center" wrapText="1"/>
    </xf>
    <xf numFmtId="164" fontId="3" fillId="0" borderId="0" xfId="11" applyFont="1" applyFill="1" applyBorder="1" applyAlignment="1" applyProtection="1">
      <alignment horizontal="center" wrapText="1"/>
    </xf>
    <xf numFmtId="0" fontId="3" fillId="0" borderId="1" xfId="0" applyFont="1" applyBorder="1" applyAlignment="1">
      <alignment horizontal="center" wrapText="1"/>
    </xf>
    <xf numFmtId="164" fontId="3" fillId="0" borderId="1" xfId="11" applyFont="1" applyFill="1" applyBorder="1" applyAlignment="1">
      <alignment horizontal="center" wrapText="1"/>
    </xf>
    <xf numFmtId="166" fontId="3" fillId="0" borderId="1" xfId="0" applyNumberFormat="1" applyFont="1" applyBorder="1" applyAlignment="1">
      <alignment horizontal="center" wrapText="1"/>
    </xf>
    <xf numFmtId="0" fontId="3" fillId="0" borderId="1" xfId="0" applyFont="1" applyBorder="1" applyAlignment="1">
      <alignment horizontal="center"/>
    </xf>
    <xf numFmtId="166" fontId="3" fillId="0" borderId="1" xfId="0" applyNumberFormat="1" applyFont="1" applyBorder="1" applyAlignment="1">
      <alignment horizontal="center"/>
    </xf>
    <xf numFmtId="0" fontId="1" fillId="0" borderId="1" xfId="0" applyFont="1" applyBorder="1" applyProtection="1">
      <protection locked="0"/>
    </xf>
    <xf numFmtId="0" fontId="3" fillId="0" borderId="16" xfId="0" applyFont="1" applyBorder="1" applyAlignment="1">
      <alignment horizontal="center" wrapText="1"/>
    </xf>
    <xf numFmtId="0" fontId="7" fillId="0" borderId="12" xfId="0" applyFont="1" applyBorder="1" applyAlignment="1">
      <alignment horizontal="right" wrapText="1"/>
    </xf>
    <xf numFmtId="0" fontId="7" fillId="0" borderId="15" xfId="0" applyFont="1" applyBorder="1" applyAlignment="1">
      <alignment horizontal="right" wrapText="1"/>
    </xf>
    <xf numFmtId="164" fontId="1" fillId="0" borderId="1" xfId="12" applyFont="1" applyFill="1" applyBorder="1" applyAlignment="1"/>
    <xf numFmtId="0" fontId="1" fillId="0" borderId="14" xfId="0" applyFont="1" applyBorder="1" applyAlignment="1">
      <alignment horizontal="center"/>
    </xf>
    <xf numFmtId="0" fontId="3" fillId="0" borderId="0" xfId="0" applyFont="1" applyAlignment="1">
      <alignment vertical="center" wrapText="1"/>
    </xf>
    <xf numFmtId="0" fontId="1" fillId="0" borderId="0" xfId="0" applyFont="1" applyAlignment="1">
      <alignment vertical="center" wrapText="1"/>
    </xf>
    <xf numFmtId="0" fontId="12" fillId="0" borderId="0" xfId="1" applyAlignment="1" applyProtection="1">
      <alignment vertical="center" wrapText="1"/>
    </xf>
    <xf numFmtId="0" fontId="0" fillId="0" borderId="0" xfId="0" applyAlignment="1">
      <alignment wrapText="1"/>
    </xf>
    <xf numFmtId="0" fontId="1" fillId="0" borderId="0" xfId="0" applyFont="1" applyAlignment="1">
      <alignment horizontal="left"/>
    </xf>
    <xf numFmtId="0" fontId="16" fillId="0" borderId="0" xfId="0" applyFont="1"/>
    <xf numFmtId="0" fontId="17" fillId="0" borderId="0" xfId="0" applyFont="1" applyAlignment="1">
      <alignment horizontal="center"/>
    </xf>
    <xf numFmtId="0" fontId="17" fillId="0" borderId="0" xfId="0" applyFont="1" applyAlignment="1">
      <alignment horizontal="left"/>
    </xf>
    <xf numFmtId="49" fontId="16" fillId="0" borderId="0" xfId="0" applyNumberFormat="1" applyFont="1"/>
    <xf numFmtId="0" fontId="17" fillId="0" borderId="0" xfId="0" applyFont="1"/>
    <xf numFmtId="0" fontId="3" fillId="0" borderId="1" xfId="0" applyFont="1" applyBorder="1" applyAlignment="1" applyProtection="1">
      <alignment horizontal="left"/>
      <protection locked="0"/>
    </xf>
    <xf numFmtId="0" fontId="3" fillId="0" borderId="4" xfId="0" applyFont="1" applyBorder="1" applyAlignment="1" applyProtection="1">
      <alignment horizontal="left"/>
      <protection locked="0"/>
    </xf>
    <xf numFmtId="0" fontId="0" fillId="0" borderId="6" xfId="0" applyBorder="1" applyAlignment="1">
      <alignment horizontal="center"/>
    </xf>
    <xf numFmtId="0" fontId="6" fillId="0" borderId="7" xfId="0" applyFont="1" applyBorder="1" applyAlignment="1">
      <alignment horizontal="right"/>
    </xf>
    <xf numFmtId="0" fontId="0" fillId="0" borderId="10" xfId="0" applyBorder="1"/>
    <xf numFmtId="0" fontId="0" fillId="0" borderId="11" xfId="0" applyBorder="1"/>
    <xf numFmtId="0" fontId="6" fillId="0" borderId="8" xfId="0" applyFont="1" applyBorder="1"/>
    <xf numFmtId="0" fontId="1" fillId="0" borderId="9" xfId="0" applyFont="1" applyBorder="1"/>
    <xf numFmtId="0" fontId="1" fillId="0" borderId="10" xfId="0" applyFont="1" applyBorder="1"/>
    <xf numFmtId="0" fontId="1" fillId="0" borderId="11" xfId="0" applyFont="1" applyBorder="1"/>
    <xf numFmtId="0" fontId="1" fillId="0" borderId="18" xfId="0" applyFont="1" applyBorder="1" applyAlignment="1" applyProtection="1">
      <alignment horizontal="center"/>
      <protection locked="0"/>
    </xf>
    <xf numFmtId="9" fontId="1" fillId="0" borderId="1" xfId="6" applyFont="1" applyFill="1" applyBorder="1" applyAlignment="1">
      <alignment horizontal="center"/>
    </xf>
    <xf numFmtId="166" fontId="1" fillId="0" borderId="1" xfId="0" applyNumberFormat="1" applyFont="1" applyBorder="1" applyAlignment="1">
      <alignment horizontal="center"/>
    </xf>
    <xf numFmtId="164" fontId="1" fillId="0" borderId="1" xfId="12" applyFont="1" applyFill="1" applyBorder="1" applyAlignment="1">
      <alignment horizontal="right"/>
    </xf>
    <xf numFmtId="1" fontId="1" fillId="0" borderId="1" xfId="0" applyNumberFormat="1" applyFont="1" applyBorder="1" applyAlignment="1">
      <alignment horizontal="right"/>
    </xf>
    <xf numFmtId="0" fontId="1" fillId="0" borderId="19"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Alignment="1">
      <alignment wrapText="1"/>
    </xf>
    <xf numFmtId="164" fontId="1" fillId="0" borderId="0" xfId="11" applyFont="1" applyFill="1" applyBorder="1"/>
    <xf numFmtId="164" fontId="1" fillId="0" borderId="1" xfId="13" applyFont="1" applyFill="1" applyBorder="1" applyAlignment="1">
      <alignment horizontal="right"/>
    </xf>
    <xf numFmtId="0" fontId="3" fillId="0" borderId="12" xfId="0" applyFont="1" applyBorder="1" applyAlignment="1">
      <alignment horizontal="left" vertical="center" wrapText="1"/>
    </xf>
    <xf numFmtId="0" fontId="3" fillId="0" borderId="17" xfId="0" applyFont="1" applyBorder="1" applyAlignment="1">
      <alignment horizontal="left" vertical="center" wrapText="1"/>
    </xf>
    <xf numFmtId="0" fontId="1" fillId="0" borderId="3" xfId="0" applyFont="1" applyBorder="1" applyAlignment="1" applyProtection="1">
      <alignment horizontal="left"/>
      <protection locked="0"/>
    </xf>
    <xf numFmtId="0" fontId="1" fillId="0" borderId="20" xfId="0" applyFont="1" applyBorder="1" applyAlignment="1" applyProtection="1">
      <alignment horizontal="left"/>
      <protection locked="0"/>
    </xf>
    <xf numFmtId="0" fontId="1" fillId="0" borderId="21"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27" xfId="0" applyFont="1" applyBorder="1" applyAlignment="1" applyProtection="1">
      <alignment horizontal="left"/>
      <protection locked="0"/>
    </xf>
    <xf numFmtId="0" fontId="1" fillId="0" borderId="28" xfId="0" applyFont="1" applyBorder="1" applyAlignment="1" applyProtection="1">
      <alignment horizontal="left"/>
      <protection locked="0"/>
    </xf>
    <xf numFmtId="49" fontId="1" fillId="0" borderId="6" xfId="0" applyNumberFormat="1" applyFont="1" applyBorder="1" applyAlignment="1" applyProtection="1">
      <alignment horizontal="left" wrapText="1"/>
      <protection locked="0"/>
    </xf>
    <xf numFmtId="49" fontId="1" fillId="0" borderId="32" xfId="0" applyNumberFormat="1" applyFont="1" applyBorder="1" applyAlignment="1" applyProtection="1">
      <alignment horizontal="left" wrapText="1"/>
      <protection locked="0"/>
    </xf>
    <xf numFmtId="49" fontId="1" fillId="0" borderId="7" xfId="0" applyNumberFormat="1" applyFont="1" applyBorder="1" applyAlignment="1" applyProtection="1">
      <alignment horizontal="left" wrapText="1"/>
      <protection locked="0"/>
    </xf>
    <xf numFmtId="49" fontId="1" fillId="0" borderId="8" xfId="0" applyNumberFormat="1" applyFont="1" applyBorder="1" applyAlignment="1" applyProtection="1">
      <alignment horizontal="left" wrapText="1"/>
      <protection locked="0"/>
    </xf>
    <xf numFmtId="49" fontId="1" fillId="0" borderId="0" xfId="0" applyNumberFormat="1" applyFont="1" applyAlignment="1" applyProtection="1">
      <alignment horizontal="left" wrapText="1"/>
      <protection locked="0"/>
    </xf>
    <xf numFmtId="49" fontId="1" fillId="0" borderId="9" xfId="0" applyNumberFormat="1" applyFont="1" applyBorder="1" applyAlignment="1" applyProtection="1">
      <alignment horizontal="left" wrapText="1"/>
      <protection locked="0"/>
    </xf>
    <xf numFmtId="49" fontId="1" fillId="0" borderId="10" xfId="0" applyNumberFormat="1" applyFont="1" applyBorder="1" applyAlignment="1" applyProtection="1">
      <alignment horizontal="left" wrapText="1"/>
      <protection locked="0"/>
    </xf>
    <xf numFmtId="49" fontId="1" fillId="0" borderId="33" xfId="0" applyNumberFormat="1" applyFont="1" applyBorder="1" applyAlignment="1" applyProtection="1">
      <alignment horizontal="left" wrapText="1"/>
      <protection locked="0"/>
    </xf>
    <xf numFmtId="49" fontId="1" fillId="0" borderId="11" xfId="0" applyNumberFormat="1" applyFont="1" applyBorder="1" applyAlignment="1" applyProtection="1">
      <alignment horizontal="left" wrapText="1"/>
      <protection locked="0"/>
    </xf>
    <xf numFmtId="49" fontId="7" fillId="0" borderId="14" xfId="0" applyNumberFormat="1" applyFont="1" applyBorder="1" applyAlignment="1">
      <alignment horizontal="left" wrapText="1"/>
    </xf>
    <xf numFmtId="0" fontId="9" fillId="0" borderId="3" xfId="0" applyFont="1" applyBorder="1" applyAlignment="1">
      <alignment horizontal="center" wrapText="1"/>
    </xf>
    <xf numFmtId="0" fontId="9" fillId="0" borderId="20" xfId="0" applyFont="1" applyBorder="1" applyAlignment="1">
      <alignment horizontal="center" wrapText="1"/>
    </xf>
    <xf numFmtId="0" fontId="9" fillId="0" borderId="4" xfId="0" applyFont="1" applyBorder="1" applyAlignment="1">
      <alignment horizontal="center" wrapText="1"/>
    </xf>
    <xf numFmtId="0" fontId="9" fillId="3" borderId="3" xfId="0" applyFont="1" applyFill="1" applyBorder="1" applyAlignment="1">
      <alignment horizontal="center" wrapText="1"/>
    </xf>
    <xf numFmtId="0" fontId="9" fillId="3" borderId="20" xfId="0" applyFont="1" applyFill="1" applyBorder="1" applyAlignment="1">
      <alignment horizontal="center" wrapText="1"/>
    </xf>
    <xf numFmtId="0" fontId="9" fillId="3" borderId="4" xfId="0" applyFont="1" applyFill="1" applyBorder="1" applyAlignment="1">
      <alignment horizontal="center" wrapText="1"/>
    </xf>
    <xf numFmtId="0" fontId="3" fillId="0" borderId="29" xfId="0" applyFont="1" applyBorder="1" applyAlignment="1">
      <alignment horizontal="left" wrapText="1"/>
    </xf>
    <xf numFmtId="0" fontId="3" fillId="0" borderId="30" xfId="0" applyFont="1" applyBorder="1" applyAlignment="1">
      <alignment horizontal="left" wrapText="1"/>
    </xf>
    <xf numFmtId="0" fontId="3" fillId="0" borderId="31" xfId="0" applyFont="1" applyBorder="1" applyAlignment="1">
      <alignment horizontal="left" wrapText="1"/>
    </xf>
    <xf numFmtId="0" fontId="1" fillId="0" borderId="23" xfId="0" applyFont="1" applyBorder="1" applyAlignment="1" applyProtection="1">
      <alignment horizontal="left"/>
      <protection locked="0"/>
    </xf>
    <xf numFmtId="0" fontId="1" fillId="0" borderId="24" xfId="0" applyFont="1" applyBorder="1" applyAlignment="1" applyProtection="1">
      <alignment horizontal="left"/>
      <protection locked="0"/>
    </xf>
    <xf numFmtId="0" fontId="1" fillId="0" borderId="25" xfId="0" applyFont="1" applyBorder="1" applyAlignment="1" applyProtection="1">
      <alignment horizontal="left"/>
      <protection locked="0"/>
    </xf>
    <xf numFmtId="0" fontId="10" fillId="0" borderId="3" xfId="1" applyFont="1" applyFill="1" applyBorder="1" applyAlignment="1" applyProtection="1">
      <alignment horizontal="left"/>
      <protection locked="0"/>
    </xf>
    <xf numFmtId="0" fontId="10" fillId="0" borderId="20" xfId="1" applyFont="1" applyFill="1" applyBorder="1" applyAlignment="1" applyProtection="1">
      <alignment horizontal="left"/>
      <protection locked="0"/>
    </xf>
    <xf numFmtId="0" fontId="10" fillId="0" borderId="21" xfId="1" applyFont="1" applyFill="1" applyBorder="1" applyAlignment="1" applyProtection="1">
      <alignment horizontal="left"/>
      <protection locked="0"/>
    </xf>
    <xf numFmtId="0" fontId="3" fillId="0" borderId="22" xfId="0" applyFont="1" applyBorder="1" applyAlignment="1">
      <alignment horizontal="center" wrapText="1"/>
    </xf>
    <xf numFmtId="0" fontId="3" fillId="0" borderId="20" xfId="0" applyFont="1" applyBorder="1" applyAlignment="1">
      <alignment horizontal="center" wrapText="1"/>
    </xf>
    <xf numFmtId="0" fontId="3" fillId="0" borderId="21" xfId="0" applyFont="1" applyBorder="1" applyAlignment="1">
      <alignment horizontal="center" wrapText="1"/>
    </xf>
    <xf numFmtId="0" fontId="1" fillId="0" borderId="38" xfId="0" applyFont="1" applyBorder="1" applyAlignment="1">
      <alignment horizontal="left" wrapText="1"/>
    </xf>
    <xf numFmtId="0" fontId="1" fillId="0" borderId="39" xfId="0" applyFont="1" applyBorder="1" applyAlignment="1">
      <alignment horizontal="left" wrapText="1"/>
    </xf>
    <xf numFmtId="0" fontId="14" fillId="2" borderId="34" xfId="0" applyFont="1" applyFill="1" applyBorder="1" applyAlignment="1">
      <alignment horizontal="center" wrapText="1"/>
    </xf>
    <xf numFmtId="0" fontId="14" fillId="2" borderId="35" xfId="0" applyFont="1" applyFill="1" applyBorder="1" applyAlignment="1">
      <alignment horizontal="center" wrapText="1"/>
    </xf>
    <xf numFmtId="0" fontId="1" fillId="0" borderId="2" xfId="0" applyFont="1" applyBorder="1" applyAlignment="1">
      <alignment horizontal="left" wrapText="1"/>
    </xf>
    <xf numFmtId="0" fontId="1" fillId="0" borderId="36" xfId="0" applyFont="1" applyBorder="1" applyAlignment="1">
      <alignment horizontal="left" wrapText="1"/>
    </xf>
    <xf numFmtId="0" fontId="1" fillId="0" borderId="1" xfId="0" applyFont="1" applyBorder="1" applyAlignment="1">
      <alignment horizontal="left" wrapText="1"/>
    </xf>
    <xf numFmtId="0" fontId="1" fillId="0" borderId="37" xfId="0" applyFont="1" applyBorder="1" applyAlignment="1">
      <alignment horizontal="left" wrapText="1"/>
    </xf>
  </cellXfs>
  <cellStyles count="16">
    <cellStyle name="Hyperlink" xfId="1" builtinId="8"/>
    <cellStyle name="Hyperlink 2" xfId="2" xr:uid="{00000000-0005-0000-0000-000002000000}"/>
    <cellStyle name="Hyperlink 3" xfId="3" xr:uid="{00000000-0005-0000-0000-000003000000}"/>
    <cellStyle name="Komma 2" xfId="4" xr:uid="{00000000-0005-0000-0000-000004000000}"/>
    <cellStyle name="Komma 2 2" xfId="5" xr:uid="{00000000-0005-0000-0000-000005000000}"/>
    <cellStyle name="Procent 2" xfId="6" xr:uid="{00000000-0005-0000-0000-000007000000}"/>
    <cellStyle name="Procent 2 2" xfId="7" xr:uid="{00000000-0005-0000-0000-000008000000}"/>
    <cellStyle name="Procent 3" xfId="8" xr:uid="{00000000-0005-0000-0000-000009000000}"/>
    <cellStyle name="Standaard" xfId="0" builtinId="0"/>
    <cellStyle name="Standaard 2" xfId="9" xr:uid="{00000000-0005-0000-0000-00000A000000}"/>
    <cellStyle name="Standaard 3" xfId="10" xr:uid="{00000000-0005-0000-0000-00000B000000}"/>
    <cellStyle name="Valuta" xfId="11" builtinId="4"/>
    <cellStyle name="Valuta 2" xfId="12" xr:uid="{00000000-0005-0000-0000-00000C000000}"/>
    <cellStyle name="Valuta 2 2" xfId="13" xr:uid="{00000000-0005-0000-0000-00000D000000}"/>
    <cellStyle name="Valuta 3" xfId="14" xr:uid="{00000000-0005-0000-0000-00000E000000}"/>
    <cellStyle name="Valuta 4"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742406</xdr:colOff>
      <xdr:row>13</xdr:row>
      <xdr:rowOff>40920</xdr:rowOff>
    </xdr:from>
    <xdr:to>
      <xdr:col>9</xdr:col>
      <xdr:colOff>549529</xdr:colOff>
      <xdr:row>15</xdr:row>
      <xdr:rowOff>12414</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006" y="2424891"/>
          <a:ext cx="2593866" cy="668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733425</xdr:colOff>
      <xdr:row>26</xdr:row>
      <xdr:rowOff>156210</xdr:rowOff>
    </xdr:from>
    <xdr:to>
      <xdr:col>4</xdr:col>
      <xdr:colOff>509717</xdr:colOff>
      <xdr:row>35</xdr:row>
      <xdr:rowOff>9355</xdr:rowOff>
    </xdr:to>
    <xdr:pic>
      <xdr:nvPicPr>
        <xdr:cNvPr id="5" name="Afbeelding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stretch>
          <a:fillRect/>
        </a:stretch>
      </xdr:blipFill>
      <xdr:spPr>
        <a:xfrm>
          <a:off x="733425" y="5916930"/>
          <a:ext cx="6580952" cy="1361905"/>
        </a:xfrm>
        <a:prstGeom prst="rect">
          <a:avLst/>
        </a:prstGeom>
      </xdr:spPr>
    </xdr:pic>
    <xdr:clientData/>
  </xdr:twoCellAnchor>
  <xdr:twoCellAnchor>
    <xdr:from>
      <xdr:col>0</xdr:col>
      <xdr:colOff>600075</xdr:colOff>
      <xdr:row>26</xdr:row>
      <xdr:rowOff>104775</xdr:rowOff>
    </xdr:from>
    <xdr:to>
      <xdr:col>1</xdr:col>
      <xdr:colOff>1419226</xdr:colOff>
      <xdr:row>32</xdr:row>
      <xdr:rowOff>114300</xdr:rowOff>
    </xdr:to>
    <xdr:sp macro="" textlink="">
      <xdr:nvSpPr>
        <xdr:cNvPr id="12" name="Ovaal 11">
          <a:extLst>
            <a:ext uri="{FF2B5EF4-FFF2-40B4-BE49-F238E27FC236}">
              <a16:creationId xmlns:a16="http://schemas.microsoft.com/office/drawing/2014/main" id="{00000000-0008-0000-0100-00000C000000}"/>
            </a:ext>
          </a:extLst>
        </xdr:cNvPr>
        <xdr:cNvSpPr/>
      </xdr:nvSpPr>
      <xdr:spPr>
        <a:xfrm>
          <a:off x="600075" y="6086475"/>
          <a:ext cx="1552576" cy="981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xdr:from>
      <xdr:col>1</xdr:col>
      <xdr:colOff>781050</xdr:colOff>
      <xdr:row>10</xdr:row>
      <xdr:rowOff>152400</xdr:rowOff>
    </xdr:from>
    <xdr:to>
      <xdr:col>3</xdr:col>
      <xdr:colOff>342900</xdr:colOff>
      <xdr:row>24</xdr:row>
      <xdr:rowOff>123825</xdr:rowOff>
    </xdr:to>
    <xdr:sp macro="" textlink="">
      <xdr:nvSpPr>
        <xdr:cNvPr id="13" name="Ovaal 12">
          <a:extLst>
            <a:ext uri="{FF2B5EF4-FFF2-40B4-BE49-F238E27FC236}">
              <a16:creationId xmlns:a16="http://schemas.microsoft.com/office/drawing/2014/main" id="{00000000-0008-0000-0100-00000D000000}"/>
            </a:ext>
          </a:extLst>
        </xdr:cNvPr>
        <xdr:cNvSpPr/>
      </xdr:nvSpPr>
      <xdr:spPr>
        <a:xfrm>
          <a:off x="1514475" y="3714750"/>
          <a:ext cx="4838700" cy="2228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0</xdr:col>
      <xdr:colOff>723900</xdr:colOff>
      <xdr:row>50</xdr:row>
      <xdr:rowOff>114300</xdr:rowOff>
    </xdr:from>
    <xdr:to>
      <xdr:col>4</xdr:col>
      <xdr:colOff>0</xdr:colOff>
      <xdr:row>61</xdr:row>
      <xdr:rowOff>114300</xdr:rowOff>
    </xdr:to>
    <xdr:pic>
      <xdr:nvPicPr>
        <xdr:cNvPr id="1150" name="Picture 6">
          <a:extLst>
            <a:ext uri="{FF2B5EF4-FFF2-40B4-BE49-F238E27FC236}">
              <a16:creationId xmlns:a16="http://schemas.microsoft.com/office/drawing/2014/main" id="{00000000-0008-0000-0100-00007E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3900" y="9667875"/>
          <a:ext cx="5895975" cy="17811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36</xdr:row>
      <xdr:rowOff>9525</xdr:rowOff>
    </xdr:from>
    <xdr:to>
      <xdr:col>3</xdr:col>
      <xdr:colOff>600075</xdr:colOff>
      <xdr:row>50</xdr:row>
      <xdr:rowOff>38100</xdr:rowOff>
    </xdr:to>
    <xdr:pic>
      <xdr:nvPicPr>
        <xdr:cNvPr id="1151" name="Picture 8">
          <a:extLst>
            <a:ext uri="{FF2B5EF4-FFF2-40B4-BE49-F238E27FC236}">
              <a16:creationId xmlns:a16="http://schemas.microsoft.com/office/drawing/2014/main" id="{00000000-0008-0000-0100-00007F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2000" y="7296150"/>
          <a:ext cx="584835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657224</xdr:colOff>
      <xdr:row>51</xdr:row>
      <xdr:rowOff>142875</xdr:rowOff>
    </xdr:from>
    <xdr:to>
      <xdr:col>1</xdr:col>
      <xdr:colOff>895350</xdr:colOff>
      <xdr:row>62</xdr:row>
      <xdr:rowOff>133350</xdr:rowOff>
    </xdr:to>
    <xdr:sp macro="" textlink="">
      <xdr:nvSpPr>
        <xdr:cNvPr id="16" name="Ovaal 15">
          <a:extLst>
            <a:ext uri="{FF2B5EF4-FFF2-40B4-BE49-F238E27FC236}">
              <a16:creationId xmlns:a16="http://schemas.microsoft.com/office/drawing/2014/main" id="{00000000-0008-0000-0100-000010000000}"/>
            </a:ext>
          </a:extLst>
        </xdr:cNvPr>
        <xdr:cNvSpPr/>
      </xdr:nvSpPr>
      <xdr:spPr>
        <a:xfrm>
          <a:off x="657224" y="10267950"/>
          <a:ext cx="971551" cy="1771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28575</xdr:colOff>
      <xdr:row>63</xdr:row>
      <xdr:rowOff>38100</xdr:rowOff>
    </xdr:from>
    <xdr:to>
      <xdr:col>3</xdr:col>
      <xdr:colOff>581025</xdr:colOff>
      <xdr:row>76</xdr:row>
      <xdr:rowOff>95250</xdr:rowOff>
    </xdr:to>
    <xdr:pic>
      <xdr:nvPicPr>
        <xdr:cNvPr id="1153" name="Picture 10">
          <a:extLst>
            <a:ext uri="{FF2B5EF4-FFF2-40B4-BE49-F238E27FC236}">
              <a16:creationId xmlns:a16="http://schemas.microsoft.com/office/drawing/2014/main" id="{00000000-0008-0000-0100-000081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b="32780"/>
        <a:stretch>
          <a:fillRect/>
        </a:stretch>
      </xdr:blipFill>
      <xdr:spPr bwMode="auto">
        <a:xfrm>
          <a:off x="762000" y="11696700"/>
          <a:ext cx="5829300" cy="21621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3724275</xdr:colOff>
      <xdr:row>63</xdr:row>
      <xdr:rowOff>47625</xdr:rowOff>
    </xdr:from>
    <xdr:to>
      <xdr:col>2</xdr:col>
      <xdr:colOff>655762</xdr:colOff>
      <xdr:row>76</xdr:row>
      <xdr:rowOff>19050</xdr:rowOff>
    </xdr:to>
    <xdr:sp macro="" textlink="">
      <xdr:nvSpPr>
        <xdr:cNvPr id="18" name="Ovaal 17">
          <a:extLst>
            <a:ext uri="{FF2B5EF4-FFF2-40B4-BE49-F238E27FC236}">
              <a16:creationId xmlns:a16="http://schemas.microsoft.com/office/drawing/2014/main" id="{00000000-0008-0000-0100-000012000000}"/>
            </a:ext>
          </a:extLst>
        </xdr:cNvPr>
        <xdr:cNvSpPr/>
      </xdr:nvSpPr>
      <xdr:spPr>
        <a:xfrm>
          <a:off x="4457700" y="12115800"/>
          <a:ext cx="1398712" cy="2076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19050</xdr:colOff>
      <xdr:row>78</xdr:row>
      <xdr:rowOff>19050</xdr:rowOff>
    </xdr:from>
    <xdr:to>
      <xdr:col>4</xdr:col>
      <xdr:colOff>0</xdr:colOff>
      <xdr:row>85</xdr:row>
      <xdr:rowOff>152400</xdr:rowOff>
    </xdr:to>
    <xdr:pic>
      <xdr:nvPicPr>
        <xdr:cNvPr id="1155" name="Picture 12">
          <a:extLst>
            <a:ext uri="{FF2B5EF4-FFF2-40B4-BE49-F238E27FC236}">
              <a16:creationId xmlns:a16="http://schemas.microsoft.com/office/drawing/2014/main" id="{00000000-0008-0000-0100-000083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52475" y="14106525"/>
          <a:ext cx="5867400" cy="126682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409575</xdr:colOff>
      <xdr:row>81</xdr:row>
      <xdr:rowOff>9525</xdr:rowOff>
    </xdr:from>
    <xdr:to>
      <xdr:col>4</xdr:col>
      <xdr:colOff>361949</xdr:colOff>
      <xdr:row>87</xdr:row>
      <xdr:rowOff>57150</xdr:rowOff>
    </xdr:to>
    <xdr:sp macro="" textlink="">
      <xdr:nvSpPr>
        <xdr:cNvPr id="20" name="Ovaal 19">
          <a:extLst>
            <a:ext uri="{FF2B5EF4-FFF2-40B4-BE49-F238E27FC236}">
              <a16:creationId xmlns:a16="http://schemas.microsoft.com/office/drawing/2014/main" id="{00000000-0008-0000-0100-000014000000}"/>
            </a:ext>
          </a:extLst>
        </xdr:cNvPr>
        <xdr:cNvSpPr/>
      </xdr:nvSpPr>
      <xdr:spPr>
        <a:xfrm>
          <a:off x="409575" y="14582775"/>
          <a:ext cx="6572249" cy="1019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9525</xdr:colOff>
      <xdr:row>87</xdr:row>
      <xdr:rowOff>142875</xdr:rowOff>
    </xdr:from>
    <xdr:to>
      <xdr:col>4</xdr:col>
      <xdr:colOff>0</xdr:colOff>
      <xdr:row>108</xdr:row>
      <xdr:rowOff>142875</xdr:rowOff>
    </xdr:to>
    <xdr:pic>
      <xdr:nvPicPr>
        <xdr:cNvPr id="1157" name="Picture 16">
          <a:extLst>
            <a:ext uri="{FF2B5EF4-FFF2-40B4-BE49-F238E27FC236}">
              <a16:creationId xmlns:a16="http://schemas.microsoft.com/office/drawing/2014/main" id="{00000000-0008-0000-0100-00008504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42950" y="15687675"/>
          <a:ext cx="5876925" cy="340042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10</xdr:row>
      <xdr:rowOff>128737</xdr:rowOff>
    </xdr:from>
    <xdr:to>
      <xdr:col>4</xdr:col>
      <xdr:colOff>19051</xdr:colOff>
      <xdr:row>25</xdr:row>
      <xdr:rowOff>114300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426" y="3214837"/>
          <a:ext cx="5905500" cy="2404913"/>
        </a:xfrm>
        <a:prstGeom prst="rect">
          <a:avLst/>
        </a:prstGeom>
      </xdr:spPr>
    </xdr:pic>
    <xdr:clientData/>
  </xdr:twoCellAnchor>
  <xdr:twoCellAnchor editAs="oneCell">
    <xdr:from>
      <xdr:col>1</xdr:col>
      <xdr:colOff>3802380</xdr:colOff>
      <xdr:row>0</xdr:row>
      <xdr:rowOff>68580</xdr:rowOff>
    </xdr:from>
    <xdr:to>
      <xdr:col>3</xdr:col>
      <xdr:colOff>588599</xdr:colOff>
      <xdr:row>3</xdr:row>
      <xdr:rowOff>38100</xdr:rowOff>
    </xdr:to>
    <xdr:pic>
      <xdr:nvPicPr>
        <xdr:cNvPr id="4" name="Afbeelding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556760" y="68580"/>
          <a:ext cx="2211659" cy="5715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oerismevan.nl/visitarnhemnijmegen/doe-mee/leveringsvoorwaard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rgb="FF003399"/>
  </sheetPr>
  <dimension ref="A1:J91"/>
  <sheetViews>
    <sheetView tabSelected="1" view="pageBreakPreview" zoomScaleNormal="100" zoomScaleSheetLayoutView="100" workbookViewId="0">
      <selection activeCell="A38" sqref="A38:XFD38"/>
    </sheetView>
  </sheetViews>
  <sheetFormatPr defaultColWidth="8.77734375" defaultRowHeight="13.2" x14ac:dyDescent="0.25"/>
  <cols>
    <col min="1" max="1" width="15.77734375" style="22" customWidth="1"/>
    <col min="2" max="2" width="12" style="3" customWidth="1"/>
    <col min="3" max="3" width="41.77734375" style="4" customWidth="1"/>
    <col min="4" max="4" width="13.6640625" style="3" customWidth="1"/>
    <col min="5" max="5" width="6.6640625" style="2" bestFit="1" customWidth="1"/>
    <col min="6" max="6" width="7.44140625" style="2" bestFit="1" customWidth="1"/>
    <col min="7" max="7" width="14" style="2" customWidth="1"/>
    <col min="8" max="9" width="13.33203125" style="2" customWidth="1"/>
    <col min="10" max="10" width="49" style="4" customWidth="1"/>
  </cols>
  <sheetData>
    <row r="1" spans="1:10" ht="21.6" thickBot="1" x14ac:dyDescent="0.45">
      <c r="A1" s="17" t="s">
        <v>0</v>
      </c>
      <c r="I1" s="5"/>
      <c r="J1" s="10"/>
    </row>
    <row r="2" spans="1:10" x14ac:dyDescent="0.25">
      <c r="A2" s="78" t="s">
        <v>1</v>
      </c>
      <c r="B2" s="104"/>
      <c r="C2" s="105"/>
      <c r="D2" s="105"/>
      <c r="E2" s="106"/>
      <c r="G2" s="1" t="s">
        <v>2</v>
      </c>
      <c r="I2" s="58"/>
      <c r="J2" s="59"/>
    </row>
    <row r="3" spans="1:10" ht="12.75" customHeight="1" thickBot="1" x14ac:dyDescent="0.3">
      <c r="A3" s="77" t="s">
        <v>3</v>
      </c>
      <c r="B3" s="79"/>
      <c r="C3" s="80"/>
      <c r="D3" s="80"/>
      <c r="E3" s="81"/>
      <c r="F3" s="7"/>
      <c r="H3"/>
      <c r="I3" s="60"/>
      <c r="J3" s="61"/>
    </row>
    <row r="4" spans="1:10" ht="13.8" x14ac:dyDescent="0.25">
      <c r="A4" s="77" t="s">
        <v>4</v>
      </c>
      <c r="B4" s="107"/>
      <c r="C4" s="108"/>
      <c r="D4" s="108"/>
      <c r="E4" s="109"/>
      <c r="F4" s="7"/>
      <c r="G4" s="6" t="str">
        <f>"Voor ontvangst"&amp;" "&amp;"namens"&amp;" "&amp;B2</f>
        <v xml:space="preserve">Voor ontvangst namens </v>
      </c>
      <c r="H4"/>
      <c r="I4" s="11"/>
      <c r="J4" s="12"/>
    </row>
    <row r="5" spans="1:10" ht="12.75" customHeight="1" x14ac:dyDescent="0.25">
      <c r="A5" s="77" t="s">
        <v>5</v>
      </c>
      <c r="B5" s="79"/>
      <c r="C5" s="80"/>
      <c r="D5" s="80"/>
      <c r="E5" s="81"/>
      <c r="F5" s="7"/>
      <c r="G5" s="13" t="s">
        <v>6</v>
      </c>
      <c r="H5" s="13"/>
      <c r="I5" s="62"/>
      <c r="J5" s="63"/>
    </row>
    <row r="6" spans="1:10" ht="14.4" thickBot="1" x14ac:dyDescent="0.3">
      <c r="A6" s="110" t="s">
        <v>7</v>
      </c>
      <c r="B6" s="111"/>
      <c r="C6" s="111"/>
      <c r="D6" s="111"/>
      <c r="E6" s="112"/>
      <c r="F6" s="7"/>
      <c r="G6" s="6"/>
      <c r="H6" s="22"/>
      <c r="I6" s="64"/>
      <c r="J6" s="65"/>
    </row>
    <row r="7" spans="1:10" ht="14.4" thickBot="1" x14ac:dyDescent="0.3">
      <c r="A7" s="42" t="s">
        <v>8</v>
      </c>
      <c r="B7" s="79"/>
      <c r="C7" s="80"/>
      <c r="D7" s="80"/>
      <c r="E7" s="81"/>
      <c r="F7" s="7"/>
      <c r="G7" s="22"/>
      <c r="H7" s="22"/>
      <c r="I7" s="22"/>
      <c r="J7" s="13" t="s">
        <v>9</v>
      </c>
    </row>
    <row r="8" spans="1:10" ht="14.4" thickBot="1" x14ac:dyDescent="0.3">
      <c r="A8" s="42" t="s">
        <v>10</v>
      </c>
      <c r="B8" s="79"/>
      <c r="C8" s="80"/>
      <c r="D8" s="80"/>
      <c r="E8" s="81"/>
      <c r="F8" s="7"/>
      <c r="G8" s="66"/>
      <c r="H8" s="22" t="s">
        <v>91</v>
      </c>
      <c r="I8" s="22"/>
      <c r="J8" s="22"/>
    </row>
    <row r="9" spans="1:10" ht="14.4" thickBot="1" x14ac:dyDescent="0.3">
      <c r="A9" s="42" t="s">
        <v>11</v>
      </c>
      <c r="B9" s="79"/>
      <c r="C9" s="80"/>
      <c r="D9" s="80"/>
      <c r="E9" s="81"/>
      <c r="F9" s="7"/>
      <c r="G9" s="66"/>
      <c r="H9" s="50" t="s">
        <v>55</v>
      </c>
      <c r="I9" s="22"/>
      <c r="J9" s="22"/>
    </row>
    <row r="10" spans="1:10" ht="14.4" x14ac:dyDescent="0.3">
      <c r="A10" s="110" t="s">
        <v>12</v>
      </c>
      <c r="B10" s="111"/>
      <c r="C10" s="111"/>
      <c r="D10" s="111"/>
      <c r="E10" s="112"/>
      <c r="F10" s="7"/>
      <c r="G10" s="51" t="s">
        <v>13</v>
      </c>
      <c r="H10" s="52"/>
      <c r="I10" s="52"/>
      <c r="J10" s="53"/>
    </row>
    <row r="11" spans="1:10" ht="14.4" x14ac:dyDescent="0.3">
      <c r="A11" s="42" t="s">
        <v>8</v>
      </c>
      <c r="B11" s="79"/>
      <c r="C11" s="80"/>
      <c r="D11" s="80"/>
      <c r="E11" s="81"/>
      <c r="G11" s="54"/>
      <c r="H11" s="55"/>
      <c r="I11" s="55"/>
      <c r="J11" s="55"/>
    </row>
    <row r="12" spans="1:10" x14ac:dyDescent="0.25">
      <c r="A12" s="42" t="s">
        <v>10</v>
      </c>
      <c r="B12" s="79"/>
      <c r="C12" s="80"/>
      <c r="D12" s="80"/>
      <c r="E12" s="81"/>
    </row>
    <row r="13" spans="1:10" ht="13.8" thickBot="1" x14ac:dyDescent="0.3">
      <c r="A13" s="43" t="s">
        <v>11</v>
      </c>
      <c r="B13" s="82"/>
      <c r="C13" s="83"/>
      <c r="D13" s="83"/>
      <c r="E13" s="84"/>
      <c r="G13" s="50" t="s">
        <v>14</v>
      </c>
    </row>
    <row r="15" spans="1:10" ht="42" customHeight="1" x14ac:dyDescent="0.25">
      <c r="A15" s="94" t="s">
        <v>54</v>
      </c>
      <c r="B15" s="94"/>
      <c r="C15" s="94"/>
      <c r="D15" s="94"/>
      <c r="E15" s="94"/>
      <c r="F15" s="94"/>
      <c r="G15" s="23"/>
      <c r="H15" s="23"/>
      <c r="I15" s="45"/>
      <c r="J15" s="24"/>
    </row>
    <row r="16" spans="1:10" ht="16.5" customHeight="1" x14ac:dyDescent="0.25">
      <c r="A16" s="25"/>
      <c r="B16" s="25"/>
      <c r="C16" s="25"/>
      <c r="D16" s="25"/>
    </row>
    <row r="17" spans="1:10" s="22" customFormat="1" ht="24.75" customHeight="1" x14ac:dyDescent="0.25">
      <c r="A17" s="33" t="s">
        <v>15</v>
      </c>
      <c r="B17" s="33" t="s">
        <v>16</v>
      </c>
      <c r="C17" s="33" t="s">
        <v>17</v>
      </c>
      <c r="D17" s="34" t="s">
        <v>18</v>
      </c>
      <c r="E17" s="33" t="s">
        <v>19</v>
      </c>
      <c r="F17" s="33" t="s">
        <v>20</v>
      </c>
      <c r="G17" s="33" t="s">
        <v>21</v>
      </c>
      <c r="H17" s="33" t="s">
        <v>22</v>
      </c>
      <c r="I17" s="33" t="s">
        <v>23</v>
      </c>
      <c r="J17" s="33" t="s">
        <v>24</v>
      </c>
    </row>
    <row r="18" spans="1:10" ht="15.75" customHeight="1" x14ac:dyDescent="0.25">
      <c r="A18" s="41"/>
      <c r="B18" s="26"/>
      <c r="C18" s="26"/>
      <c r="D18" s="27"/>
      <c r="E18" s="26"/>
      <c r="F18" s="26"/>
      <c r="G18" s="26"/>
      <c r="H18" s="26"/>
      <c r="I18" s="26"/>
      <c r="J18" s="28"/>
    </row>
    <row r="19" spans="1:10" s="22" customFormat="1" ht="17.399999999999999" x14ac:dyDescent="0.3">
      <c r="A19" s="95" t="s">
        <v>26</v>
      </c>
      <c r="B19" s="96"/>
      <c r="C19" s="96"/>
      <c r="D19" s="96"/>
      <c r="E19" s="96"/>
      <c r="F19" s="96"/>
      <c r="G19" s="96"/>
      <c r="H19" s="96"/>
      <c r="I19" s="96"/>
      <c r="J19" s="97"/>
    </row>
    <row r="20" spans="1:10" x14ac:dyDescent="0.25">
      <c r="A20" s="40"/>
      <c r="B20" s="32">
        <v>100047</v>
      </c>
      <c r="C20" s="21" t="s">
        <v>101</v>
      </c>
      <c r="D20" s="44">
        <v>1.5</v>
      </c>
      <c r="E20" s="67">
        <v>0.21</v>
      </c>
      <c r="F20" s="67">
        <v>0.4</v>
      </c>
      <c r="G20" s="68">
        <f>(D20*(1-F20)/(1+E20)*1)</f>
        <v>0.74380165289256195</v>
      </c>
      <c r="H20" s="68">
        <f>(D20*(1-F20)/(1+E20)*E20)</f>
        <v>0.15619834710743799</v>
      </c>
      <c r="I20" s="68">
        <f>A20*G20</f>
        <v>0</v>
      </c>
      <c r="J20" s="56" t="s">
        <v>98</v>
      </c>
    </row>
    <row r="21" spans="1:10" x14ac:dyDescent="0.25">
      <c r="A21" s="40"/>
      <c r="B21" s="32">
        <v>100049</v>
      </c>
      <c r="C21" s="21" t="s">
        <v>102</v>
      </c>
      <c r="D21" s="44">
        <v>1.5</v>
      </c>
      <c r="E21" s="67">
        <v>0.21</v>
      </c>
      <c r="F21" s="67">
        <v>0.4</v>
      </c>
      <c r="G21" s="68">
        <f>(D21*(1-F21)/(1+E21)*1)</f>
        <v>0.74380165289256195</v>
      </c>
      <c r="H21" s="68">
        <f>(D21*(1-F21)/(1+E21)*E21)</f>
        <v>0.15619834710743799</v>
      </c>
      <c r="I21" s="68">
        <f>A21*G21</f>
        <v>0</v>
      </c>
      <c r="J21" s="56" t="s">
        <v>98</v>
      </c>
    </row>
    <row r="22" spans="1:10" s="22" customFormat="1" x14ac:dyDescent="0.25">
      <c r="A22" s="35">
        <f>SUM(A20:A21)</f>
        <v>0</v>
      </c>
      <c r="B22" s="35"/>
      <c r="C22" s="35" t="s">
        <v>25</v>
      </c>
      <c r="D22" s="36"/>
      <c r="E22" s="35"/>
      <c r="F22" s="35"/>
      <c r="G22" s="35"/>
      <c r="H22" s="35"/>
      <c r="I22" s="37">
        <f>SUM(I20:I21)</f>
        <v>0</v>
      </c>
      <c r="J22" s="35"/>
    </row>
    <row r="23" spans="1:10" s="22" customFormat="1" ht="17.399999999999999" x14ac:dyDescent="0.3">
      <c r="A23" s="95" t="s">
        <v>27</v>
      </c>
      <c r="B23" s="96"/>
      <c r="C23" s="96"/>
      <c r="D23" s="96"/>
      <c r="E23" s="96"/>
      <c r="F23" s="96"/>
      <c r="G23" s="96"/>
      <c r="H23" s="96"/>
      <c r="I23" s="96"/>
      <c r="J23" s="97"/>
    </row>
    <row r="24" spans="1:10" x14ac:dyDescent="0.25">
      <c r="A24" s="40"/>
      <c r="B24" s="32">
        <v>120001</v>
      </c>
      <c r="C24" s="21" t="s">
        <v>52</v>
      </c>
      <c r="D24" s="44">
        <v>2.5</v>
      </c>
      <c r="E24" s="67">
        <v>0.21</v>
      </c>
      <c r="F24" s="67">
        <v>0.4</v>
      </c>
      <c r="G24" s="68">
        <f>(D24*(1-F24)/(1+E24)*1)</f>
        <v>1.2396694214876034</v>
      </c>
      <c r="H24" s="68">
        <f>(D24*(1-F24)/(1+E24)*E24)</f>
        <v>0.26033057851239672</v>
      </c>
      <c r="I24" s="68">
        <f>A24*G24</f>
        <v>0</v>
      </c>
      <c r="J24" s="56"/>
    </row>
    <row r="25" spans="1:10" x14ac:dyDescent="0.25">
      <c r="A25" s="40"/>
      <c r="B25" s="32">
        <v>120010</v>
      </c>
      <c r="C25" s="21" t="s">
        <v>51</v>
      </c>
      <c r="D25" s="44">
        <v>2.5</v>
      </c>
      <c r="E25" s="67">
        <v>0.21</v>
      </c>
      <c r="F25" s="67">
        <v>0.4</v>
      </c>
      <c r="G25" s="68">
        <f>(D25*(1-F25)/(1+E25)*1)</f>
        <v>1.2396694214876034</v>
      </c>
      <c r="H25" s="68">
        <f>(D25*(1-F25)/(1+E25)*E25)</f>
        <v>0.26033057851239672</v>
      </c>
      <c r="I25" s="68">
        <f>A25*G25</f>
        <v>0</v>
      </c>
      <c r="J25" s="56"/>
    </row>
    <row r="26" spans="1:10" x14ac:dyDescent="0.25">
      <c r="A26" s="40"/>
      <c r="B26" s="32">
        <v>120149</v>
      </c>
      <c r="C26" s="21" t="s">
        <v>56</v>
      </c>
      <c r="D26" s="44">
        <v>2.5</v>
      </c>
      <c r="E26" s="67">
        <v>0.21</v>
      </c>
      <c r="F26" s="67">
        <v>0.4</v>
      </c>
      <c r="G26" s="68">
        <f t="shared" ref="G26:G29" si="0">(D26*(1-F26)/(1+E26)*1)</f>
        <v>1.2396694214876034</v>
      </c>
      <c r="H26" s="68">
        <f t="shared" ref="H26:H29" si="1">(D26*(1-F26)/(1+E26)*E26)</f>
        <v>0.26033057851239672</v>
      </c>
      <c r="I26" s="68">
        <f t="shared" ref="I26:I29" si="2">A26*G26</f>
        <v>0</v>
      </c>
      <c r="J26" s="56"/>
    </row>
    <row r="27" spans="1:10" x14ac:dyDescent="0.25">
      <c r="A27" s="40"/>
      <c r="B27" s="32">
        <v>120150</v>
      </c>
      <c r="C27" s="21" t="s">
        <v>57</v>
      </c>
      <c r="D27" s="44">
        <v>2.5</v>
      </c>
      <c r="E27" s="67">
        <v>0.21</v>
      </c>
      <c r="F27" s="67">
        <v>0.4</v>
      </c>
      <c r="G27" s="68">
        <f t="shared" si="0"/>
        <v>1.2396694214876034</v>
      </c>
      <c r="H27" s="68">
        <f t="shared" si="1"/>
        <v>0.26033057851239672</v>
      </c>
      <c r="I27" s="68">
        <f t="shared" si="2"/>
        <v>0</v>
      </c>
      <c r="J27" s="56"/>
    </row>
    <row r="28" spans="1:10" x14ac:dyDescent="0.25">
      <c r="A28" s="40"/>
      <c r="B28" s="32">
        <v>120151</v>
      </c>
      <c r="C28" s="21" t="s">
        <v>58</v>
      </c>
      <c r="D28" s="44">
        <v>2.5</v>
      </c>
      <c r="E28" s="67">
        <v>0.21</v>
      </c>
      <c r="F28" s="67">
        <v>0.4</v>
      </c>
      <c r="G28" s="68">
        <f t="shared" si="0"/>
        <v>1.2396694214876034</v>
      </c>
      <c r="H28" s="68">
        <f t="shared" si="1"/>
        <v>0.26033057851239672</v>
      </c>
      <c r="I28" s="68">
        <f t="shared" si="2"/>
        <v>0</v>
      </c>
      <c r="J28" s="56"/>
    </row>
    <row r="29" spans="1:10" x14ac:dyDescent="0.25">
      <c r="A29" s="40"/>
      <c r="B29" s="32">
        <v>120152</v>
      </c>
      <c r="C29" s="21" t="s">
        <v>59</v>
      </c>
      <c r="D29" s="44">
        <v>2.5</v>
      </c>
      <c r="E29" s="67">
        <v>0.21</v>
      </c>
      <c r="F29" s="67">
        <v>0.4</v>
      </c>
      <c r="G29" s="68">
        <f t="shared" si="0"/>
        <v>1.2396694214876034</v>
      </c>
      <c r="H29" s="68">
        <f t="shared" si="1"/>
        <v>0.26033057851239672</v>
      </c>
      <c r="I29" s="68">
        <f t="shared" si="2"/>
        <v>0</v>
      </c>
      <c r="J29" s="56"/>
    </row>
    <row r="30" spans="1:10" s="22" customFormat="1" x14ac:dyDescent="0.25">
      <c r="A30" s="35">
        <f>SUM(A24:A29)</f>
        <v>0</v>
      </c>
      <c r="B30" s="35"/>
      <c r="C30" s="35" t="s">
        <v>25</v>
      </c>
      <c r="D30" s="36"/>
      <c r="E30" s="35"/>
      <c r="F30" s="35"/>
      <c r="G30" s="35"/>
      <c r="H30" s="35"/>
      <c r="I30" s="37">
        <f>SUM(I24:I25)</f>
        <v>0</v>
      </c>
      <c r="J30" s="35"/>
    </row>
    <row r="33" spans="1:10" s="22" customFormat="1" ht="17.55" customHeight="1" x14ac:dyDescent="0.3">
      <c r="A33" s="95" t="s">
        <v>28</v>
      </c>
      <c r="B33" s="96"/>
      <c r="C33" s="96"/>
      <c r="D33" s="96"/>
      <c r="E33" s="96"/>
      <c r="F33" s="96"/>
      <c r="G33" s="96"/>
      <c r="H33" s="96"/>
      <c r="I33" s="96"/>
      <c r="J33" s="97"/>
    </row>
    <row r="34" spans="1:10" x14ac:dyDescent="0.25">
      <c r="A34" s="40"/>
      <c r="B34" s="70">
        <v>100040</v>
      </c>
      <c r="C34" s="21" t="s">
        <v>29</v>
      </c>
      <c r="D34" s="69">
        <v>7.95</v>
      </c>
      <c r="E34" s="67">
        <v>0.21</v>
      </c>
      <c r="F34" s="67">
        <v>0.4</v>
      </c>
      <c r="G34" s="68">
        <f t="shared" ref="G34:G68" si="3">(D34*(1-F34)/(1+E34)*1)</f>
        <v>3.9421487603305785</v>
      </c>
      <c r="H34" s="68">
        <f t="shared" ref="H34:H68" si="4">(D34*(1-F34)/(1+E34)*E34)</f>
        <v>0.82785123966942142</v>
      </c>
      <c r="I34" s="68">
        <f t="shared" ref="I34:I58" si="5">A34*G34</f>
        <v>0</v>
      </c>
      <c r="J34" s="56"/>
    </row>
    <row r="35" spans="1:10" x14ac:dyDescent="0.25">
      <c r="A35" s="40"/>
      <c r="B35" s="70">
        <v>130112</v>
      </c>
      <c r="C35" s="21" t="s">
        <v>92</v>
      </c>
      <c r="D35" s="69">
        <v>0</v>
      </c>
      <c r="E35" s="67">
        <v>0.21</v>
      </c>
      <c r="F35" s="67">
        <v>0.4</v>
      </c>
      <c r="G35" s="68">
        <f t="shared" ref="G35:G36" si="6">(D35*(1-F35)/(1+E35)*1)</f>
        <v>0</v>
      </c>
      <c r="H35" s="68">
        <f t="shared" ref="H35:H36" si="7">(D35*(1-F35)/(1+E35)*E35)</f>
        <v>0</v>
      </c>
      <c r="I35" s="68">
        <f t="shared" ref="I35:I37" si="8">A35*G35</f>
        <v>0</v>
      </c>
      <c r="J35" s="56" t="s">
        <v>98</v>
      </c>
    </row>
    <row r="36" spans="1:10" x14ac:dyDescent="0.25">
      <c r="A36" s="40"/>
      <c r="B36" s="70">
        <v>130111</v>
      </c>
      <c r="C36" s="21" t="s">
        <v>93</v>
      </c>
      <c r="D36" s="69">
        <v>0</v>
      </c>
      <c r="E36" s="67">
        <v>0.21</v>
      </c>
      <c r="F36" s="67">
        <v>0.4</v>
      </c>
      <c r="G36" s="68">
        <f t="shared" si="6"/>
        <v>0</v>
      </c>
      <c r="H36" s="68">
        <f t="shared" si="7"/>
        <v>0</v>
      </c>
      <c r="I36" s="68">
        <f t="shared" si="8"/>
        <v>0</v>
      </c>
      <c r="J36" s="56" t="s">
        <v>98</v>
      </c>
    </row>
    <row r="37" spans="1:10" x14ac:dyDescent="0.25">
      <c r="A37" s="40"/>
      <c r="B37" s="70">
        <v>130113</v>
      </c>
      <c r="C37" s="21" t="s">
        <v>94</v>
      </c>
      <c r="D37" s="69">
        <v>0</v>
      </c>
      <c r="E37" s="67">
        <v>0.21</v>
      </c>
      <c r="F37" s="67">
        <v>0.4</v>
      </c>
      <c r="G37" s="68">
        <f>(D37*(1-F37)/(1+E37)*1)</f>
        <v>0</v>
      </c>
      <c r="H37" s="68">
        <f>(D37*(1-F37)/(1+E37)*E37)</f>
        <v>0</v>
      </c>
      <c r="I37" s="68">
        <f t="shared" si="8"/>
        <v>0</v>
      </c>
      <c r="J37" s="56" t="s">
        <v>98</v>
      </c>
    </row>
    <row r="38" spans="1:10" x14ac:dyDescent="0.25">
      <c r="A38" s="40"/>
      <c r="B38" s="70"/>
      <c r="C38" s="21"/>
      <c r="D38" s="69"/>
      <c r="E38" s="67"/>
      <c r="F38" s="67"/>
      <c r="G38" s="68"/>
      <c r="H38" s="68"/>
      <c r="I38" s="68"/>
      <c r="J38" s="56"/>
    </row>
    <row r="39" spans="1:10" x14ac:dyDescent="0.25">
      <c r="A39" s="40"/>
      <c r="B39" s="70">
        <v>130114</v>
      </c>
      <c r="C39" s="20" t="s">
        <v>60</v>
      </c>
      <c r="D39" s="76">
        <v>0</v>
      </c>
      <c r="E39" s="67">
        <v>0.21</v>
      </c>
      <c r="F39" s="67">
        <v>0.4</v>
      </c>
      <c r="G39" s="68">
        <f>(D39*(1-F39)/(1+E39)*1)</f>
        <v>0</v>
      </c>
      <c r="H39" s="68">
        <f>(D39*(1-F39)/(1+E39)*E39)</f>
        <v>0</v>
      </c>
      <c r="I39" s="68">
        <f t="shared" si="5"/>
        <v>0</v>
      </c>
      <c r="J39" s="56"/>
    </row>
    <row r="40" spans="1:10" x14ac:dyDescent="0.25">
      <c r="A40" s="40"/>
      <c r="B40" s="70">
        <v>130134</v>
      </c>
      <c r="C40" s="20" t="s">
        <v>70</v>
      </c>
      <c r="D40" s="76">
        <v>0</v>
      </c>
      <c r="E40" s="67">
        <v>0.21</v>
      </c>
      <c r="F40" s="67">
        <v>0.4</v>
      </c>
      <c r="G40" s="68">
        <f t="shared" ref="G40:G58" si="9">(D40*(1-F40)/(1+E40)*1)</f>
        <v>0</v>
      </c>
      <c r="H40" s="68">
        <f t="shared" ref="H40:H58" si="10">(D40*(1-F40)/(1+E40)*E40)</f>
        <v>0</v>
      </c>
      <c r="I40" s="68">
        <f t="shared" si="5"/>
        <v>0</v>
      </c>
      <c r="J40" s="56"/>
    </row>
    <row r="41" spans="1:10" x14ac:dyDescent="0.25">
      <c r="A41" s="40"/>
      <c r="B41" s="70">
        <v>130124</v>
      </c>
      <c r="C41" s="20" t="s">
        <v>71</v>
      </c>
      <c r="D41" s="76">
        <v>0</v>
      </c>
      <c r="E41" s="67">
        <v>0.21</v>
      </c>
      <c r="F41" s="67">
        <v>0.4</v>
      </c>
      <c r="G41" s="68">
        <f t="shared" si="9"/>
        <v>0</v>
      </c>
      <c r="H41" s="68">
        <f t="shared" si="10"/>
        <v>0</v>
      </c>
      <c r="I41" s="68">
        <f t="shared" si="5"/>
        <v>0</v>
      </c>
      <c r="J41" s="56"/>
    </row>
    <row r="42" spans="1:10" x14ac:dyDescent="0.25">
      <c r="A42" s="40"/>
      <c r="B42" s="70">
        <v>130115</v>
      </c>
      <c r="C42" s="20" t="s">
        <v>61</v>
      </c>
      <c r="D42" s="76">
        <v>0</v>
      </c>
      <c r="E42" s="67">
        <v>0.21</v>
      </c>
      <c r="F42" s="67">
        <v>0.4</v>
      </c>
      <c r="G42" s="68">
        <f t="shared" si="9"/>
        <v>0</v>
      </c>
      <c r="H42" s="68">
        <f t="shared" si="10"/>
        <v>0</v>
      </c>
      <c r="I42" s="68">
        <f t="shared" si="5"/>
        <v>0</v>
      </c>
      <c r="J42" s="56"/>
    </row>
    <row r="43" spans="1:10" x14ac:dyDescent="0.25">
      <c r="A43" s="40"/>
      <c r="B43" s="70">
        <v>130135</v>
      </c>
      <c r="C43" s="20" t="s">
        <v>72</v>
      </c>
      <c r="D43" s="76">
        <v>0</v>
      </c>
      <c r="E43" s="67">
        <v>0.21</v>
      </c>
      <c r="F43" s="67">
        <v>0.4</v>
      </c>
      <c r="G43" s="68">
        <f t="shared" si="9"/>
        <v>0</v>
      </c>
      <c r="H43" s="68">
        <f t="shared" si="10"/>
        <v>0</v>
      </c>
      <c r="I43" s="68">
        <f t="shared" si="5"/>
        <v>0</v>
      </c>
      <c r="J43" s="56"/>
    </row>
    <row r="44" spans="1:10" x14ac:dyDescent="0.25">
      <c r="A44" s="40"/>
      <c r="B44" s="70">
        <v>130125</v>
      </c>
      <c r="C44" s="20" t="s">
        <v>73</v>
      </c>
      <c r="D44" s="76">
        <v>0</v>
      </c>
      <c r="E44" s="67">
        <v>0.21</v>
      </c>
      <c r="F44" s="67">
        <v>0.4</v>
      </c>
      <c r="G44" s="68">
        <f t="shared" si="9"/>
        <v>0</v>
      </c>
      <c r="H44" s="68">
        <f t="shared" si="10"/>
        <v>0</v>
      </c>
      <c r="I44" s="68">
        <f t="shared" si="5"/>
        <v>0</v>
      </c>
      <c r="J44" s="56"/>
    </row>
    <row r="45" spans="1:10" x14ac:dyDescent="0.25">
      <c r="A45" s="40"/>
      <c r="B45" s="70">
        <v>130116</v>
      </c>
      <c r="C45" s="20" t="s">
        <v>62</v>
      </c>
      <c r="D45" s="76">
        <v>0</v>
      </c>
      <c r="E45" s="67">
        <v>0.21</v>
      </c>
      <c r="F45" s="67">
        <v>0.4</v>
      </c>
      <c r="G45" s="68">
        <f t="shared" si="9"/>
        <v>0</v>
      </c>
      <c r="H45" s="68">
        <f t="shared" si="10"/>
        <v>0</v>
      </c>
      <c r="I45" s="68">
        <f t="shared" si="5"/>
        <v>0</v>
      </c>
      <c r="J45" s="56"/>
    </row>
    <row r="46" spans="1:10" x14ac:dyDescent="0.25">
      <c r="A46" s="40"/>
      <c r="B46" s="70">
        <v>130136</v>
      </c>
      <c r="C46" s="20" t="s">
        <v>74</v>
      </c>
      <c r="D46" s="76">
        <v>0</v>
      </c>
      <c r="E46" s="67">
        <v>0.21</v>
      </c>
      <c r="F46" s="67">
        <v>0.4</v>
      </c>
      <c r="G46" s="68">
        <f t="shared" si="9"/>
        <v>0</v>
      </c>
      <c r="H46" s="68">
        <f t="shared" si="10"/>
        <v>0</v>
      </c>
      <c r="I46" s="68">
        <f t="shared" si="5"/>
        <v>0</v>
      </c>
      <c r="J46" s="56"/>
    </row>
    <row r="47" spans="1:10" x14ac:dyDescent="0.25">
      <c r="A47" s="40"/>
      <c r="B47" s="70">
        <v>130126</v>
      </c>
      <c r="C47" s="20" t="s">
        <v>75</v>
      </c>
      <c r="D47" s="76">
        <v>0</v>
      </c>
      <c r="E47" s="67">
        <v>0.21</v>
      </c>
      <c r="F47" s="67">
        <v>0.4</v>
      </c>
      <c r="G47" s="68">
        <f t="shared" si="9"/>
        <v>0</v>
      </c>
      <c r="H47" s="68">
        <f t="shared" si="10"/>
        <v>0</v>
      </c>
      <c r="I47" s="68">
        <f t="shared" si="5"/>
        <v>0</v>
      </c>
      <c r="J47" s="56"/>
    </row>
    <row r="48" spans="1:10" x14ac:dyDescent="0.25">
      <c r="A48" s="40"/>
      <c r="B48" s="70">
        <v>130121</v>
      </c>
      <c r="C48" s="20" t="s">
        <v>63</v>
      </c>
      <c r="D48" s="76">
        <v>0</v>
      </c>
      <c r="E48" s="67">
        <v>0.21</v>
      </c>
      <c r="F48" s="67">
        <v>0.4</v>
      </c>
      <c r="G48" s="68">
        <f t="shared" si="9"/>
        <v>0</v>
      </c>
      <c r="H48" s="68">
        <f t="shared" si="10"/>
        <v>0</v>
      </c>
      <c r="I48" s="68">
        <f t="shared" si="5"/>
        <v>0</v>
      </c>
      <c r="J48" s="56"/>
    </row>
    <row r="49" spans="1:10" x14ac:dyDescent="0.25">
      <c r="A49" s="40"/>
      <c r="B49" s="70">
        <v>130141</v>
      </c>
      <c r="C49" s="20" t="s">
        <v>76</v>
      </c>
      <c r="D49" s="76">
        <v>0</v>
      </c>
      <c r="E49" s="67">
        <v>0.21</v>
      </c>
      <c r="F49" s="67">
        <v>0.4</v>
      </c>
      <c r="G49" s="68">
        <f t="shared" si="9"/>
        <v>0</v>
      </c>
      <c r="H49" s="68">
        <f t="shared" si="10"/>
        <v>0</v>
      </c>
      <c r="I49" s="68">
        <f t="shared" si="5"/>
        <v>0</v>
      </c>
      <c r="J49" s="56"/>
    </row>
    <row r="50" spans="1:10" x14ac:dyDescent="0.25">
      <c r="A50" s="40"/>
      <c r="B50" s="70">
        <v>130131</v>
      </c>
      <c r="C50" s="20" t="s">
        <v>77</v>
      </c>
      <c r="D50" s="76">
        <v>0</v>
      </c>
      <c r="E50" s="67">
        <v>0.21</v>
      </c>
      <c r="F50" s="67">
        <v>0.4</v>
      </c>
      <c r="G50" s="68">
        <f t="shared" si="9"/>
        <v>0</v>
      </c>
      <c r="H50" s="68">
        <f t="shared" si="10"/>
        <v>0</v>
      </c>
      <c r="I50" s="68">
        <f t="shared" si="5"/>
        <v>0</v>
      </c>
      <c r="J50" s="56"/>
    </row>
    <row r="51" spans="1:10" x14ac:dyDescent="0.25">
      <c r="A51" s="40"/>
      <c r="B51" s="70">
        <v>130123</v>
      </c>
      <c r="C51" s="21" t="s">
        <v>64</v>
      </c>
      <c r="D51" s="76">
        <v>0</v>
      </c>
      <c r="E51" s="67">
        <v>0.21</v>
      </c>
      <c r="F51" s="67">
        <v>0.4</v>
      </c>
      <c r="G51" s="68">
        <f t="shared" si="9"/>
        <v>0</v>
      </c>
      <c r="H51" s="68">
        <f t="shared" si="10"/>
        <v>0</v>
      </c>
      <c r="I51" s="68">
        <f t="shared" si="5"/>
        <v>0</v>
      </c>
      <c r="J51" s="56"/>
    </row>
    <row r="52" spans="1:10" x14ac:dyDescent="0.25">
      <c r="A52" s="40"/>
      <c r="B52" s="70">
        <v>130143</v>
      </c>
      <c r="C52" s="21" t="s">
        <v>78</v>
      </c>
      <c r="D52" s="76">
        <v>0</v>
      </c>
      <c r="E52" s="67">
        <v>0.21</v>
      </c>
      <c r="F52" s="67">
        <v>0.4</v>
      </c>
      <c r="G52" s="68">
        <f t="shared" si="9"/>
        <v>0</v>
      </c>
      <c r="H52" s="68">
        <f t="shared" si="10"/>
        <v>0</v>
      </c>
      <c r="I52" s="68">
        <f t="shared" si="5"/>
        <v>0</v>
      </c>
      <c r="J52" s="56"/>
    </row>
    <row r="53" spans="1:10" x14ac:dyDescent="0.25">
      <c r="A53" s="40"/>
      <c r="B53" s="70">
        <v>130133</v>
      </c>
      <c r="C53" s="21" t="s">
        <v>79</v>
      </c>
      <c r="D53" s="76">
        <v>0</v>
      </c>
      <c r="E53" s="67">
        <v>0.21</v>
      </c>
      <c r="F53" s="67">
        <v>0.4</v>
      </c>
      <c r="G53" s="68">
        <f t="shared" si="9"/>
        <v>0</v>
      </c>
      <c r="H53" s="68">
        <f t="shared" si="10"/>
        <v>0</v>
      </c>
      <c r="I53" s="68">
        <f t="shared" si="5"/>
        <v>0</v>
      </c>
      <c r="J53" s="56"/>
    </row>
    <row r="54" spans="1:10" x14ac:dyDescent="0.25">
      <c r="A54" s="40"/>
      <c r="B54" s="70">
        <v>130117</v>
      </c>
      <c r="C54" s="21" t="s">
        <v>65</v>
      </c>
      <c r="D54" s="76">
        <v>0</v>
      </c>
      <c r="E54" s="67">
        <v>0.21</v>
      </c>
      <c r="F54" s="67">
        <v>0.4</v>
      </c>
      <c r="G54" s="68">
        <f t="shared" si="9"/>
        <v>0</v>
      </c>
      <c r="H54" s="68">
        <f t="shared" si="10"/>
        <v>0</v>
      </c>
      <c r="I54" s="68">
        <f t="shared" si="5"/>
        <v>0</v>
      </c>
      <c r="J54" s="56"/>
    </row>
    <row r="55" spans="1:10" x14ac:dyDescent="0.25">
      <c r="A55" s="40"/>
      <c r="B55" s="70">
        <v>130137</v>
      </c>
      <c r="C55" s="21" t="s">
        <v>80</v>
      </c>
      <c r="D55" s="76">
        <v>0</v>
      </c>
      <c r="E55" s="67">
        <v>0.21</v>
      </c>
      <c r="F55" s="67">
        <v>0.4</v>
      </c>
      <c r="G55" s="68">
        <f t="shared" si="9"/>
        <v>0</v>
      </c>
      <c r="H55" s="68">
        <f t="shared" si="10"/>
        <v>0</v>
      </c>
      <c r="I55" s="68">
        <f t="shared" si="5"/>
        <v>0</v>
      </c>
      <c r="J55" s="56"/>
    </row>
    <row r="56" spans="1:10" x14ac:dyDescent="0.25">
      <c r="A56" s="40"/>
      <c r="B56" s="70">
        <v>130127</v>
      </c>
      <c r="C56" s="21" t="s">
        <v>81</v>
      </c>
      <c r="D56" s="76">
        <v>0</v>
      </c>
      <c r="E56" s="67">
        <v>0.21</v>
      </c>
      <c r="F56" s="67">
        <v>0.4</v>
      </c>
      <c r="G56" s="68">
        <f t="shared" si="9"/>
        <v>0</v>
      </c>
      <c r="H56" s="68">
        <f t="shared" si="10"/>
        <v>0</v>
      </c>
      <c r="I56" s="68">
        <f t="shared" si="5"/>
        <v>0</v>
      </c>
      <c r="J56" s="56"/>
    </row>
    <row r="57" spans="1:10" x14ac:dyDescent="0.25">
      <c r="A57" s="40"/>
      <c r="B57" s="70">
        <v>130118</v>
      </c>
      <c r="C57" s="21" t="s">
        <v>66</v>
      </c>
      <c r="D57" s="76">
        <v>0</v>
      </c>
      <c r="E57" s="67">
        <v>0.21</v>
      </c>
      <c r="F57" s="67">
        <v>0.4</v>
      </c>
      <c r="G57" s="68">
        <f t="shared" si="9"/>
        <v>0</v>
      </c>
      <c r="H57" s="68">
        <f t="shared" si="10"/>
        <v>0</v>
      </c>
      <c r="I57" s="68">
        <f t="shared" si="5"/>
        <v>0</v>
      </c>
      <c r="J57" s="56"/>
    </row>
    <row r="58" spans="1:10" x14ac:dyDescent="0.25">
      <c r="A58" s="40"/>
      <c r="B58" s="70">
        <v>130138</v>
      </c>
      <c r="C58" s="21" t="s">
        <v>82</v>
      </c>
      <c r="D58" s="76">
        <v>0</v>
      </c>
      <c r="E58" s="67">
        <v>0.21</v>
      </c>
      <c r="F58" s="67">
        <v>0.4</v>
      </c>
      <c r="G58" s="68">
        <f t="shared" si="9"/>
        <v>0</v>
      </c>
      <c r="H58" s="68">
        <f t="shared" si="10"/>
        <v>0</v>
      </c>
      <c r="I58" s="68">
        <f t="shared" si="5"/>
        <v>0</v>
      </c>
      <c r="J58" s="56"/>
    </row>
    <row r="59" spans="1:10" x14ac:dyDescent="0.25">
      <c r="A59" s="40"/>
      <c r="B59" s="70">
        <v>130128</v>
      </c>
      <c r="C59" s="21" t="s">
        <v>83</v>
      </c>
      <c r="D59" s="76">
        <v>0</v>
      </c>
      <c r="E59" s="67">
        <v>0.21</v>
      </c>
      <c r="F59" s="67">
        <v>0.4</v>
      </c>
      <c r="G59" s="68">
        <f t="shared" ref="G59:G65" si="11">(D59*(1-F59)/(1+E59)*1)</f>
        <v>0</v>
      </c>
      <c r="H59" s="68">
        <f t="shared" ref="H59:H65" si="12">(D59*(1-F59)/(1+E59)*E59)</f>
        <v>0</v>
      </c>
      <c r="I59" s="68">
        <f t="shared" ref="I59:I62" si="13">A59*G59</f>
        <v>0</v>
      </c>
      <c r="J59" s="56"/>
    </row>
    <row r="60" spans="1:10" x14ac:dyDescent="0.25">
      <c r="A60" s="40"/>
      <c r="B60" s="70">
        <v>130119</v>
      </c>
      <c r="C60" s="21" t="s">
        <v>67</v>
      </c>
      <c r="D60" s="76">
        <v>0</v>
      </c>
      <c r="E60" s="67">
        <v>0.21</v>
      </c>
      <c r="F60" s="67">
        <v>0.4</v>
      </c>
      <c r="G60" s="68">
        <f t="shared" si="11"/>
        <v>0</v>
      </c>
      <c r="H60" s="68">
        <f t="shared" si="12"/>
        <v>0</v>
      </c>
      <c r="I60" s="68">
        <f t="shared" si="13"/>
        <v>0</v>
      </c>
      <c r="J60" s="56"/>
    </row>
    <row r="61" spans="1:10" x14ac:dyDescent="0.25">
      <c r="A61" s="40"/>
      <c r="B61" s="70">
        <v>130139</v>
      </c>
      <c r="C61" s="21" t="s">
        <v>84</v>
      </c>
      <c r="D61" s="76">
        <v>0</v>
      </c>
      <c r="E61" s="67">
        <v>0.21</v>
      </c>
      <c r="F61" s="67">
        <v>0.4</v>
      </c>
      <c r="G61" s="68">
        <f t="shared" si="11"/>
        <v>0</v>
      </c>
      <c r="H61" s="68">
        <f t="shared" si="12"/>
        <v>0</v>
      </c>
      <c r="I61" s="68">
        <f t="shared" si="13"/>
        <v>0</v>
      </c>
      <c r="J61" s="56"/>
    </row>
    <row r="62" spans="1:10" x14ac:dyDescent="0.25">
      <c r="A62" s="40"/>
      <c r="B62" s="70">
        <v>130129</v>
      </c>
      <c r="C62" s="21" t="s">
        <v>85</v>
      </c>
      <c r="D62" s="76">
        <v>0</v>
      </c>
      <c r="E62" s="67">
        <v>0.21</v>
      </c>
      <c r="F62" s="67">
        <v>0.4</v>
      </c>
      <c r="G62" s="68">
        <f t="shared" si="11"/>
        <v>0</v>
      </c>
      <c r="H62" s="68">
        <f t="shared" si="12"/>
        <v>0</v>
      </c>
      <c r="I62" s="68">
        <f t="shared" si="13"/>
        <v>0</v>
      </c>
      <c r="J62" s="56"/>
    </row>
    <row r="63" spans="1:10" x14ac:dyDescent="0.25">
      <c r="A63" s="40"/>
      <c r="B63" s="70">
        <v>130120</v>
      </c>
      <c r="C63" s="21" t="s">
        <v>68</v>
      </c>
      <c r="D63" s="76">
        <v>0</v>
      </c>
      <c r="E63" s="67">
        <v>0.21</v>
      </c>
      <c r="F63" s="67">
        <v>0.4</v>
      </c>
      <c r="G63" s="68">
        <f t="shared" si="11"/>
        <v>0</v>
      </c>
      <c r="H63" s="68">
        <f t="shared" si="12"/>
        <v>0</v>
      </c>
      <c r="I63" s="68">
        <f t="shared" ref="I63:I68" si="14">A63*G63</f>
        <v>0</v>
      </c>
      <c r="J63" s="56"/>
    </row>
    <row r="64" spans="1:10" x14ac:dyDescent="0.25">
      <c r="A64" s="40"/>
      <c r="B64" s="70">
        <v>130140</v>
      </c>
      <c r="C64" s="21" t="s">
        <v>86</v>
      </c>
      <c r="D64" s="76">
        <v>0</v>
      </c>
      <c r="E64" s="67">
        <v>0.21</v>
      </c>
      <c r="F64" s="67">
        <v>0.4</v>
      </c>
      <c r="G64" s="68">
        <f t="shared" si="11"/>
        <v>0</v>
      </c>
      <c r="H64" s="68">
        <f t="shared" si="12"/>
        <v>0</v>
      </c>
      <c r="I64" s="68">
        <f t="shared" si="14"/>
        <v>0</v>
      </c>
      <c r="J64" s="57"/>
    </row>
    <row r="65" spans="1:10" x14ac:dyDescent="0.25">
      <c r="A65" s="40"/>
      <c r="B65" s="70">
        <v>130130</v>
      </c>
      <c r="C65" s="21" t="s">
        <v>87</v>
      </c>
      <c r="D65" s="76">
        <v>0</v>
      </c>
      <c r="E65" s="67">
        <v>0.21</v>
      </c>
      <c r="F65" s="67">
        <v>0.4</v>
      </c>
      <c r="G65" s="68">
        <f t="shared" si="11"/>
        <v>0</v>
      </c>
      <c r="H65" s="68">
        <f t="shared" si="12"/>
        <v>0</v>
      </c>
      <c r="I65" s="68">
        <f t="shared" si="14"/>
        <v>0</v>
      </c>
      <c r="J65" s="57"/>
    </row>
    <row r="66" spans="1:10" x14ac:dyDescent="0.25">
      <c r="A66" s="40"/>
      <c r="B66" s="32">
        <v>130122</v>
      </c>
      <c r="C66" s="21" t="s">
        <v>69</v>
      </c>
      <c r="D66" s="76">
        <v>0</v>
      </c>
      <c r="E66" s="67">
        <v>0.21</v>
      </c>
      <c r="F66" s="67">
        <v>0.4</v>
      </c>
      <c r="G66" s="68">
        <f t="shared" si="3"/>
        <v>0</v>
      </c>
      <c r="H66" s="68">
        <f t="shared" si="4"/>
        <v>0</v>
      </c>
      <c r="I66" s="68">
        <f t="shared" si="14"/>
        <v>0</v>
      </c>
      <c r="J66" s="57"/>
    </row>
    <row r="67" spans="1:10" x14ac:dyDescent="0.25">
      <c r="A67" s="40"/>
      <c r="B67" s="32">
        <v>130142</v>
      </c>
      <c r="C67" s="21" t="s">
        <v>88</v>
      </c>
      <c r="D67" s="76">
        <v>0</v>
      </c>
      <c r="E67" s="67">
        <v>0.21</v>
      </c>
      <c r="F67" s="67">
        <v>0.4</v>
      </c>
      <c r="G67" s="68">
        <f t="shared" si="3"/>
        <v>0</v>
      </c>
      <c r="H67" s="68">
        <f t="shared" si="4"/>
        <v>0</v>
      </c>
      <c r="I67" s="68">
        <f t="shared" si="14"/>
        <v>0</v>
      </c>
      <c r="J67" s="57"/>
    </row>
    <row r="68" spans="1:10" x14ac:dyDescent="0.25">
      <c r="A68" s="40"/>
      <c r="B68" s="32">
        <v>130132</v>
      </c>
      <c r="C68" s="21" t="s">
        <v>89</v>
      </c>
      <c r="D68" s="76">
        <v>0</v>
      </c>
      <c r="E68" s="67">
        <v>0.21</v>
      </c>
      <c r="F68" s="67">
        <v>0.4</v>
      </c>
      <c r="G68" s="68">
        <f t="shared" si="3"/>
        <v>0</v>
      </c>
      <c r="H68" s="68">
        <f t="shared" si="4"/>
        <v>0</v>
      </c>
      <c r="I68" s="68">
        <f t="shared" si="14"/>
        <v>0</v>
      </c>
      <c r="J68" s="57"/>
    </row>
    <row r="69" spans="1:10" s="22" customFormat="1" x14ac:dyDescent="0.25">
      <c r="A69" s="35">
        <f>SUM(A34:A68)</f>
        <v>0</v>
      </c>
      <c r="B69" s="35"/>
      <c r="C69" s="35" t="s">
        <v>25</v>
      </c>
      <c r="D69" s="35"/>
      <c r="E69" s="35"/>
      <c r="F69" s="35"/>
      <c r="G69" s="35"/>
      <c r="H69" s="35"/>
      <c r="I69" s="37">
        <f>SUM(I34:I68)</f>
        <v>0</v>
      </c>
      <c r="J69" s="35"/>
    </row>
    <row r="72" spans="1:10" x14ac:dyDescent="0.25">
      <c r="A72" s="33"/>
      <c r="B72" s="29"/>
      <c r="C72" s="29"/>
      <c r="D72" s="30"/>
      <c r="E72" s="29"/>
      <c r="F72" s="29"/>
      <c r="G72" s="29"/>
      <c r="H72" s="29"/>
      <c r="I72" s="31"/>
      <c r="J72" s="29"/>
    </row>
    <row r="73" spans="1:10" s="22" customFormat="1" ht="18" customHeight="1" x14ac:dyDescent="0.3">
      <c r="A73" s="98" t="s">
        <v>53</v>
      </c>
      <c r="B73" s="99"/>
      <c r="C73" s="99"/>
      <c r="D73" s="99"/>
      <c r="E73" s="99"/>
      <c r="F73" s="99"/>
      <c r="G73" s="99"/>
      <c r="H73" s="99"/>
      <c r="I73" s="99"/>
      <c r="J73" s="100"/>
    </row>
    <row r="74" spans="1:10" s="22" customFormat="1" x14ac:dyDescent="0.25">
      <c r="A74" s="40"/>
      <c r="B74" s="32" t="s">
        <v>30</v>
      </c>
      <c r="C74" s="20" t="s">
        <v>97</v>
      </c>
      <c r="D74" s="44">
        <v>0</v>
      </c>
      <c r="E74" s="67">
        <v>0.21</v>
      </c>
      <c r="F74" s="8">
        <v>0</v>
      </c>
      <c r="G74" s="68">
        <f t="shared" ref="G74:G78" si="15">(D74*(1-F74)/(1+E74)*1)</f>
        <v>0</v>
      </c>
      <c r="H74" s="68">
        <f t="shared" ref="H74:H75" si="16">(D74*(1-F74)/(1+E74)*E74)</f>
        <v>0</v>
      </c>
      <c r="I74" s="68">
        <f t="shared" ref="I74:I78" si="17">A74*G74</f>
        <v>0</v>
      </c>
      <c r="J74" s="56" t="s">
        <v>98</v>
      </c>
    </row>
    <row r="75" spans="1:10" s="22" customFormat="1" x14ac:dyDescent="0.25">
      <c r="A75" s="40"/>
      <c r="B75" s="32" t="s">
        <v>30</v>
      </c>
      <c r="C75" s="20" t="s">
        <v>96</v>
      </c>
      <c r="D75" s="44">
        <v>0</v>
      </c>
      <c r="E75" s="67">
        <v>0.21</v>
      </c>
      <c r="F75" s="8">
        <v>0</v>
      </c>
      <c r="G75" s="68">
        <f t="shared" si="15"/>
        <v>0</v>
      </c>
      <c r="H75" s="68">
        <f t="shared" si="16"/>
        <v>0</v>
      </c>
      <c r="I75" s="68">
        <f t="shared" si="17"/>
        <v>0</v>
      </c>
      <c r="J75" s="56" t="s">
        <v>98</v>
      </c>
    </row>
    <row r="76" spans="1:10" s="22" customFormat="1" x14ac:dyDescent="0.25">
      <c r="A76" s="40"/>
      <c r="B76" s="32" t="s">
        <v>30</v>
      </c>
      <c r="C76" s="20" t="s">
        <v>95</v>
      </c>
      <c r="D76" s="44">
        <v>0</v>
      </c>
      <c r="E76" s="67">
        <v>0.21</v>
      </c>
      <c r="F76" s="8">
        <v>0</v>
      </c>
      <c r="G76" s="68">
        <f t="shared" si="15"/>
        <v>0</v>
      </c>
      <c r="H76" s="68">
        <f t="shared" ref="H76:H78" si="18">(D76*(1-F76)/(1+E76)*E76)</f>
        <v>0</v>
      </c>
      <c r="I76" s="68">
        <f t="shared" si="17"/>
        <v>0</v>
      </c>
      <c r="J76" s="56" t="s">
        <v>98</v>
      </c>
    </row>
    <row r="77" spans="1:10" s="22" customFormat="1" x14ac:dyDescent="0.25">
      <c r="A77" s="40"/>
      <c r="B77" s="32" t="s">
        <v>30</v>
      </c>
      <c r="C77" s="20" t="s">
        <v>99</v>
      </c>
      <c r="D77" s="44">
        <v>0</v>
      </c>
      <c r="E77" s="67">
        <v>0.21</v>
      </c>
      <c r="F77" s="8">
        <v>0</v>
      </c>
      <c r="G77" s="68">
        <f t="shared" si="15"/>
        <v>0</v>
      </c>
      <c r="H77" s="68">
        <f t="shared" si="18"/>
        <v>0</v>
      </c>
      <c r="I77" s="68">
        <f t="shared" si="17"/>
        <v>0</v>
      </c>
      <c r="J77" s="56" t="s">
        <v>98</v>
      </c>
    </row>
    <row r="78" spans="1:10" s="22" customFormat="1" x14ac:dyDescent="0.25">
      <c r="A78" s="40"/>
      <c r="B78" s="32" t="s">
        <v>30</v>
      </c>
      <c r="C78" s="20" t="s">
        <v>100</v>
      </c>
      <c r="D78" s="44">
        <v>0</v>
      </c>
      <c r="E78" s="67">
        <v>0.21</v>
      </c>
      <c r="F78" s="8">
        <v>0</v>
      </c>
      <c r="G78" s="68">
        <f t="shared" si="15"/>
        <v>0</v>
      </c>
      <c r="H78" s="68">
        <f t="shared" si="18"/>
        <v>0</v>
      </c>
      <c r="I78" s="68">
        <f t="shared" si="17"/>
        <v>0</v>
      </c>
      <c r="J78" s="56" t="s">
        <v>98</v>
      </c>
    </row>
    <row r="79" spans="1:10" x14ac:dyDescent="0.25">
      <c r="A79" s="35">
        <f>SUM(A74:A78)</f>
        <v>0</v>
      </c>
      <c r="B79" s="35"/>
      <c r="C79" s="35" t="s">
        <v>25</v>
      </c>
      <c r="D79" s="36"/>
      <c r="E79" s="35"/>
      <c r="F79" s="35"/>
      <c r="G79" s="35"/>
      <c r="H79" s="35"/>
      <c r="I79" s="37">
        <f>SUM(I74:I78)</f>
        <v>0</v>
      </c>
      <c r="J79" s="35"/>
    </row>
    <row r="80" spans="1:10" x14ac:dyDescent="0.25">
      <c r="A80" s="33"/>
      <c r="B80" s="29"/>
      <c r="C80" s="29"/>
      <c r="D80" s="30"/>
      <c r="E80" s="29"/>
      <c r="F80" s="29"/>
      <c r="G80" s="29"/>
      <c r="H80" s="29"/>
      <c r="I80" s="31"/>
      <c r="J80" s="29"/>
    </row>
    <row r="81" spans="1:10" s="22" customFormat="1" x14ac:dyDescent="0.25">
      <c r="A81" s="33"/>
      <c r="B81" s="29"/>
      <c r="C81" s="29"/>
      <c r="D81" s="30"/>
      <c r="E81" s="29"/>
      <c r="F81" s="29"/>
      <c r="G81" s="29"/>
      <c r="H81" s="29"/>
      <c r="I81" s="31"/>
      <c r="J81" s="29"/>
    </row>
    <row r="83" spans="1:10" x14ac:dyDescent="0.25">
      <c r="A83" s="38">
        <f>A22+A69+A79</f>
        <v>0</v>
      </c>
      <c r="B83" s="38"/>
      <c r="C83" s="38" t="s">
        <v>31</v>
      </c>
      <c r="D83" s="38"/>
      <c r="E83" s="38"/>
      <c r="F83" s="38"/>
      <c r="G83" s="38"/>
      <c r="H83" s="38"/>
      <c r="I83" s="39">
        <f>I22+I69+I79</f>
        <v>0</v>
      </c>
      <c r="J83" s="38"/>
    </row>
    <row r="84" spans="1:10" x14ac:dyDescent="0.25">
      <c r="J84" s="9" t="s">
        <v>103</v>
      </c>
    </row>
    <row r="85" spans="1:10" ht="14.25" customHeight="1" x14ac:dyDescent="0.25">
      <c r="J85" s="9"/>
    </row>
    <row r="86" spans="1:10" ht="13.8" thickBot="1" x14ac:dyDescent="0.3">
      <c r="J86" s="9"/>
    </row>
    <row r="87" spans="1:10" ht="13.8" thickBot="1" x14ac:dyDescent="0.3">
      <c r="A87" s="101" t="s">
        <v>32</v>
      </c>
      <c r="B87" s="102"/>
      <c r="C87" s="102"/>
      <c r="D87" s="102"/>
      <c r="E87" s="102"/>
      <c r="F87" s="102"/>
      <c r="G87" s="102"/>
      <c r="H87" s="102"/>
      <c r="I87" s="102"/>
      <c r="J87" s="103"/>
    </row>
    <row r="88" spans="1:10" x14ac:dyDescent="0.25">
      <c r="A88" s="85"/>
      <c r="B88" s="86"/>
      <c r="C88" s="86"/>
      <c r="D88" s="86"/>
      <c r="E88" s="86"/>
      <c r="F88" s="86"/>
      <c r="G88" s="86"/>
      <c r="H88" s="86"/>
      <c r="I88" s="86"/>
      <c r="J88" s="87"/>
    </row>
    <row r="89" spans="1:10" x14ac:dyDescent="0.25">
      <c r="A89" s="88"/>
      <c r="B89" s="89"/>
      <c r="C89" s="89"/>
      <c r="D89" s="89"/>
      <c r="E89" s="89"/>
      <c r="F89" s="89"/>
      <c r="G89" s="89"/>
      <c r="H89" s="89"/>
      <c r="I89" s="89"/>
      <c r="J89" s="90"/>
    </row>
    <row r="90" spans="1:10" x14ac:dyDescent="0.25">
      <c r="A90" s="88"/>
      <c r="B90" s="89"/>
      <c r="C90" s="89"/>
      <c r="D90" s="89"/>
      <c r="E90" s="89"/>
      <c r="F90" s="89"/>
      <c r="G90" s="89"/>
      <c r="H90" s="89"/>
      <c r="I90" s="89"/>
      <c r="J90" s="90"/>
    </row>
    <row r="91" spans="1:10" ht="13.8" thickBot="1" x14ac:dyDescent="0.3">
      <c r="A91" s="91"/>
      <c r="B91" s="92"/>
      <c r="C91" s="92"/>
      <c r="D91" s="92"/>
      <c r="E91" s="92"/>
      <c r="F91" s="92"/>
      <c r="G91" s="92"/>
      <c r="H91" s="92"/>
      <c r="I91" s="92"/>
      <c r="J91" s="93"/>
    </row>
  </sheetData>
  <sheetProtection autoFilter="0"/>
  <autoFilter ref="A17:J83" xr:uid="{00000000-0009-0000-0000-000000000000}"/>
  <mergeCells count="19">
    <mergeCell ref="B7:E7"/>
    <mergeCell ref="B8:E8"/>
    <mergeCell ref="B9:E9"/>
    <mergeCell ref="B11:E11"/>
    <mergeCell ref="B2:E2"/>
    <mergeCell ref="B3:E3"/>
    <mergeCell ref="B4:E4"/>
    <mergeCell ref="B5:E5"/>
    <mergeCell ref="A6:E6"/>
    <mergeCell ref="A10:E10"/>
    <mergeCell ref="B12:E12"/>
    <mergeCell ref="B13:E13"/>
    <mergeCell ref="A88:J91"/>
    <mergeCell ref="A15:F15"/>
    <mergeCell ref="A33:J33"/>
    <mergeCell ref="A19:J19"/>
    <mergeCell ref="A73:J73"/>
    <mergeCell ref="A23:J23"/>
    <mergeCell ref="A87:J87"/>
  </mergeCells>
  <phoneticPr fontId="0" type="noConversion"/>
  <pageMargins left="0.39370078740157483" right="0.19685039370078741" top="0.74803149606299213" bottom="0.74803149606299213" header="0.19685039370078741" footer="0.19685039370078741"/>
  <pageSetup paperSize="9" scale="33" fitToHeight="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rgb="FFFF6600"/>
  </sheetPr>
  <dimension ref="A1:E132"/>
  <sheetViews>
    <sheetView topLeftCell="A52" workbookViewId="0">
      <selection activeCell="E108" sqref="E108"/>
    </sheetView>
  </sheetViews>
  <sheetFormatPr defaultColWidth="9.109375" defaultRowHeight="13.2" x14ac:dyDescent="0.25"/>
  <cols>
    <col min="1" max="1" width="11" style="14" customWidth="1"/>
    <col min="2" max="2" width="67" style="14" customWidth="1"/>
    <col min="3" max="3" width="12.109375" style="14" customWidth="1"/>
    <col min="4" max="4" width="9.109375" style="14"/>
    <col min="5" max="5" width="41.77734375" style="14" customWidth="1"/>
    <col min="6" max="16384" width="9.109375" style="14"/>
  </cols>
  <sheetData>
    <row r="1" spans="1:5" ht="21" x14ac:dyDescent="0.4">
      <c r="A1" s="17" t="s">
        <v>33</v>
      </c>
      <c r="B1" s="15"/>
      <c r="C1" s="16"/>
      <c r="D1" s="16"/>
      <c r="E1" s="1"/>
    </row>
    <row r="3" spans="1:5" x14ac:dyDescent="0.25">
      <c r="A3" s="22" t="s">
        <v>34</v>
      </c>
      <c r="B3" s="22"/>
      <c r="C3" s="22"/>
      <c r="D3" s="22"/>
      <c r="E3" s="22"/>
    </row>
    <row r="4" spans="1:5" ht="13.8" thickBot="1" x14ac:dyDescent="0.3">
      <c r="A4" s="22"/>
      <c r="B4" s="22"/>
      <c r="C4" s="22"/>
      <c r="D4" s="22"/>
      <c r="E4" s="22"/>
    </row>
    <row r="5" spans="1:5" ht="16.2" thickBot="1" x14ac:dyDescent="0.35">
      <c r="A5" s="19" t="s">
        <v>35</v>
      </c>
      <c r="B5" s="115" t="s">
        <v>36</v>
      </c>
      <c r="C5" s="115"/>
      <c r="D5" s="116"/>
      <c r="E5" s="22"/>
    </row>
    <row r="6" spans="1:5" ht="27.75" customHeight="1" x14ac:dyDescent="0.25">
      <c r="A6" s="71">
        <v>1</v>
      </c>
      <c r="B6" s="117" t="s">
        <v>37</v>
      </c>
      <c r="C6" s="117"/>
      <c r="D6" s="118"/>
      <c r="E6" s="22"/>
    </row>
    <row r="7" spans="1:5" ht="15.75" customHeight="1" x14ac:dyDescent="0.25">
      <c r="A7" s="72">
        <v>2</v>
      </c>
      <c r="B7" s="119" t="s">
        <v>38</v>
      </c>
      <c r="C7" s="119"/>
      <c r="D7" s="120"/>
      <c r="E7" s="22"/>
    </row>
    <row r="8" spans="1:5" ht="54.75" customHeight="1" x14ac:dyDescent="0.25">
      <c r="A8" s="72">
        <v>3</v>
      </c>
      <c r="B8" s="119" t="s">
        <v>39</v>
      </c>
      <c r="C8" s="119"/>
      <c r="D8" s="120"/>
      <c r="E8" s="22"/>
    </row>
    <row r="9" spans="1:5" ht="27.75" customHeight="1" x14ac:dyDescent="0.25">
      <c r="A9" s="72">
        <v>4</v>
      </c>
      <c r="B9" s="119" t="s">
        <v>40</v>
      </c>
      <c r="C9" s="119"/>
      <c r="D9" s="120"/>
      <c r="E9" s="22"/>
    </row>
    <row r="10" spans="1:5" ht="41.25" customHeight="1" thickBot="1" x14ac:dyDescent="0.3">
      <c r="A10" s="73">
        <v>5</v>
      </c>
      <c r="B10" s="113" t="s">
        <v>41</v>
      </c>
      <c r="C10" s="113"/>
      <c r="D10" s="114"/>
      <c r="E10" s="22"/>
    </row>
    <row r="11" spans="1:5" x14ac:dyDescent="0.25">
      <c r="A11" s="22"/>
      <c r="B11" s="74"/>
      <c r="C11" s="22"/>
      <c r="D11" s="22"/>
      <c r="E11" s="22"/>
    </row>
    <row r="12" spans="1:5" x14ac:dyDescent="0.25">
      <c r="A12" s="6" t="s">
        <v>42</v>
      </c>
      <c r="B12" s="74"/>
      <c r="C12" s="22"/>
      <c r="D12" s="22"/>
      <c r="E12" s="22"/>
    </row>
    <row r="13" spans="1:5" x14ac:dyDescent="0.25">
      <c r="A13" s="22"/>
      <c r="B13" s="74"/>
      <c r="C13" s="22"/>
      <c r="D13" s="22"/>
      <c r="E13" s="22"/>
    </row>
    <row r="14" spans="1:5" x14ac:dyDescent="0.25">
      <c r="A14" s="22"/>
      <c r="B14" s="74"/>
      <c r="C14" s="22"/>
      <c r="D14" s="22"/>
      <c r="E14" s="22"/>
    </row>
    <row r="15" spans="1:5" s="6" customFormat="1" x14ac:dyDescent="0.25">
      <c r="B15" s="18"/>
    </row>
    <row r="16" spans="1:5" x14ac:dyDescent="0.25">
      <c r="A16" s="22"/>
      <c r="B16" s="74"/>
      <c r="C16" s="22"/>
      <c r="D16" s="22"/>
      <c r="E16" s="22"/>
    </row>
    <row r="17" spans="1:2" x14ac:dyDescent="0.25">
      <c r="A17" s="22"/>
      <c r="B17" s="74"/>
    </row>
    <row r="18" spans="1:2" x14ac:dyDescent="0.25">
      <c r="A18" s="22"/>
      <c r="B18" s="74"/>
    </row>
    <row r="19" spans="1:2" ht="12" customHeight="1" x14ac:dyDescent="0.25">
      <c r="A19" s="22"/>
      <c r="B19" s="74"/>
    </row>
    <row r="20" spans="1:2" x14ac:dyDescent="0.25">
      <c r="A20" s="22"/>
      <c r="B20" s="74"/>
    </row>
    <row r="28" spans="1:2" x14ac:dyDescent="0.25">
      <c r="A28" s="6" t="s">
        <v>43</v>
      </c>
      <c r="B28" s="22"/>
    </row>
    <row r="30" spans="1:2" s="6" customFormat="1" x14ac:dyDescent="0.25"/>
    <row r="37" spans="1:1" x14ac:dyDescent="0.25">
      <c r="A37" s="6" t="s">
        <v>44</v>
      </c>
    </row>
    <row r="38" spans="1:1" x14ac:dyDescent="0.25">
      <c r="A38" s="6"/>
    </row>
    <row r="39" spans="1:1" x14ac:dyDescent="0.25">
      <c r="A39" s="6"/>
    </row>
    <row r="40" spans="1:1" x14ac:dyDescent="0.25">
      <c r="A40" s="6"/>
    </row>
    <row r="41" spans="1:1" x14ac:dyDescent="0.25">
      <c r="A41" s="6"/>
    </row>
    <row r="42" spans="1:1" x14ac:dyDescent="0.25">
      <c r="A42" s="6"/>
    </row>
    <row r="43" spans="1:1" x14ac:dyDescent="0.25">
      <c r="A43" s="6"/>
    </row>
    <row r="44" spans="1:1" x14ac:dyDescent="0.25">
      <c r="A44" s="6"/>
    </row>
    <row r="45" spans="1:1" x14ac:dyDescent="0.25">
      <c r="A45" s="6"/>
    </row>
    <row r="46" spans="1:1" x14ac:dyDescent="0.25">
      <c r="A46" s="6"/>
    </row>
    <row r="47" spans="1:1" x14ac:dyDescent="0.25">
      <c r="A47" s="6"/>
    </row>
    <row r="48" spans="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row r="65" spans="1:1" x14ac:dyDescent="0.25">
      <c r="A65" s="6"/>
    </row>
    <row r="66" spans="1:1" x14ac:dyDescent="0.25">
      <c r="A66" s="6"/>
    </row>
    <row r="79" spans="1:1" x14ac:dyDescent="0.25">
      <c r="A79" s="6" t="s">
        <v>45</v>
      </c>
    </row>
    <row r="89" spans="1:1" x14ac:dyDescent="0.25">
      <c r="A89" s="6" t="s">
        <v>46</v>
      </c>
    </row>
    <row r="99" spans="2:5" x14ac:dyDescent="0.25">
      <c r="B99" s="75"/>
      <c r="C99" s="22"/>
      <c r="D99" s="22"/>
      <c r="E99" s="1"/>
    </row>
    <row r="100" spans="2:5" x14ac:dyDescent="0.25">
      <c r="B100" s="75"/>
      <c r="C100" s="22"/>
      <c r="D100" s="22"/>
      <c r="E100" s="1"/>
    </row>
    <row r="132" spans="1:1" x14ac:dyDescent="0.25">
      <c r="A132" s="6"/>
    </row>
  </sheetData>
  <sheetProtection algorithmName="SHA-512" hashValue="QCUk+wqKR2ahwVc4WOiec8sZQfKzYdps83d0Yssc6Be92GvpcX0gBIFoYFX8lkFs5imeP1Eu8/nLRpawX7Zoog==" saltValue="v9RUTGXJv4scgnhJm0mO1g==" spinCount="100000" sheet="1" objects="1" scenarios="1"/>
  <mergeCells count="6">
    <mergeCell ref="B10:D10"/>
    <mergeCell ref="B5:D5"/>
    <mergeCell ref="B6:D6"/>
    <mergeCell ref="B7:D7"/>
    <mergeCell ref="B8:D8"/>
    <mergeCell ref="B9:D9"/>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13"/>
  <sheetViews>
    <sheetView topLeftCell="A4" workbookViewId="0">
      <selection activeCell="A5" sqref="A5"/>
    </sheetView>
  </sheetViews>
  <sheetFormatPr defaultColWidth="8.77734375" defaultRowHeight="13.2" x14ac:dyDescent="0.25"/>
  <cols>
    <col min="1" max="1" width="91.33203125" style="49" customWidth="1"/>
  </cols>
  <sheetData>
    <row r="1" spans="1:1" x14ac:dyDescent="0.25">
      <c r="A1" s="46" t="s">
        <v>47</v>
      </c>
    </row>
    <row r="2" spans="1:1" ht="204" customHeight="1" x14ac:dyDescent="0.25">
      <c r="A2" s="47" t="s">
        <v>48</v>
      </c>
    </row>
    <row r="3" spans="1:1" ht="9.75" customHeight="1" x14ac:dyDescent="0.25">
      <c r="A3" s="47"/>
    </row>
    <row r="4" spans="1:1" ht="20.25" customHeight="1" x14ac:dyDescent="0.25">
      <c r="A4" s="46" t="s">
        <v>49</v>
      </c>
    </row>
    <row r="5" spans="1:1" ht="343.5" customHeight="1" x14ac:dyDescent="0.25">
      <c r="A5" s="47" t="s">
        <v>90</v>
      </c>
    </row>
    <row r="6" spans="1:1" x14ac:dyDescent="0.25">
      <c r="A6" s="47"/>
    </row>
    <row r="7" spans="1:1" ht="39.6" x14ac:dyDescent="0.25">
      <c r="A7" s="48" t="s">
        <v>50</v>
      </c>
    </row>
    <row r="8" spans="1:1" x14ac:dyDescent="0.25">
      <c r="A8" s="47"/>
    </row>
    <row r="9" spans="1:1" x14ac:dyDescent="0.25">
      <c r="A9" s="47"/>
    </row>
    <row r="10" spans="1:1" x14ac:dyDescent="0.25">
      <c r="A10" s="47"/>
    </row>
    <row r="11" spans="1:1" x14ac:dyDescent="0.25">
      <c r="A11" s="47"/>
    </row>
    <row r="12" spans="1:1" x14ac:dyDescent="0.25">
      <c r="A12" s="47"/>
    </row>
    <row r="13" spans="1:1" x14ac:dyDescent="0.25">
      <c r="A13" s="47"/>
    </row>
  </sheetData>
  <sheetProtection algorithmName="SHA-512" hashValue="8iAPkEp2XAoUGOJDkHB7NLNUAZ/PxkThpUXEDp1l4CBXF0njFELOZ8BZue89JJme08uvaWmIeB2+YPG5Df6omw==" saltValue="1ilAYoV1UZmXnCu1K3gPlw==" spinCount="100000" sheet="1" objects="1" scenarios="1"/>
  <hyperlinks>
    <hyperlink ref="A7" r:id="rId1" xr:uid="{00000000-0004-0000-0200-000000000000}"/>
  </hyperlinks>
  <pageMargins left="0.7" right="0.7" top="0.75" bottom="0.75" header="0.3" footer="0.3"/>
  <pageSetup paperSize="9"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b58f432-a9c6-45ca-a0b8-19d8553d5446">
      <Terms xmlns="http://schemas.microsoft.com/office/infopath/2007/PartnerControls"/>
    </lcf76f155ced4ddcb4097134ff3c332f>
    <TaxCatchAll xmlns="fdbaddb7-cde2-4a3d-9a0a-a94e02727d7f" xsi:nil="true"/>
    <SharedWithUsers xmlns="fdbaddb7-cde2-4a3d-9a0a-a94e02727d7f">
      <UserInfo>
        <DisplayName>Mara van Beek | Toerisme Veluwe Arnhem Nijmegen</DisplayName>
        <AccountId>4630</AccountId>
        <AccountType/>
      </UserInfo>
      <UserInfo>
        <DisplayName>Bas l Citystore Arnhem</DisplayName>
        <AccountId>2831</AccountId>
        <AccountType/>
      </UserInfo>
      <UserInfo>
        <DisplayName>Rick Geurts | Toerisme Veluwe Arnhem Nijmegen</DisplayName>
        <AccountId>5198</AccountId>
        <AccountType/>
      </UserInfo>
      <UserInfo>
        <DisplayName>Tatos Ohan | Visit Arnhem Nijmegen</DisplayName>
        <AccountId>22</AccountId>
        <AccountType/>
      </UserInfo>
      <UserInfo>
        <DisplayName>Kristen Vink | Toerisme Veluwe Arnhem Nijmegen</DisplayName>
        <AccountId>52</AccountId>
        <AccountType/>
      </UserInfo>
      <UserInfo>
        <DisplayName>Info | Citystore Arnhem</DisplayName>
        <AccountId>2099</AccountId>
        <AccountType/>
      </UserInfo>
      <UserInfo>
        <DisplayName>Willem van Binsbergen | Toerisme Veluwe Arnhem Nijmegen</DisplayName>
        <AccountId>67</AccountId>
        <AccountType/>
      </UserInfo>
      <UserInfo>
        <DisplayName>Bas Theunissen | Toerisme Veluwe Arnhem Nijmegen</DisplayName>
        <AccountId>6281</AccountId>
        <AccountType/>
      </UserInfo>
      <UserInfo>
        <DisplayName>Sarel Tempelman | VisitVeluwe</DisplayName>
        <AccountId>5754</AccountId>
        <AccountType/>
      </UserInfo>
      <UserInfo>
        <DisplayName>Hugo Veenendaal | Visit Arnhem Nijmegen</DisplayName>
        <AccountId>1232</AccountId>
        <AccountType/>
      </UserInfo>
      <UserInfo>
        <DisplayName>Saskia van der Veen | VisitVeluwe</DisplayName>
        <AccountId>392</AccountId>
        <AccountType/>
      </UserInfo>
      <UserInfo>
        <DisplayName>Marketing | Toerisme Veluwe Arnhem Nijmegen</DisplayName>
        <AccountId>2835</AccountId>
        <AccountType/>
      </UserInfo>
      <UserInfo>
        <DisplayName>Gerco Ganzevoort | Toerisme Veluwe Arnhem Nijmegen</DisplayName>
        <AccountId>5407</AccountId>
        <AccountType/>
      </UserInfo>
      <UserInfo>
        <DisplayName>Info | Citystore Nijmegen</DisplayName>
        <AccountId>2706</AccountId>
        <AccountType/>
      </UserInfo>
      <UserInfo>
        <DisplayName>Bertine Grefkens | Toerisme Veluwe Arnhem Nijmegen</DisplayName>
        <AccountId>68</AccountId>
        <AccountType/>
      </UserInfo>
      <UserInfo>
        <DisplayName>Reinou de Haan | Visit Arnhem Nijmegen</DisplayName>
        <AccountId>5753</AccountId>
        <AccountType/>
      </UserInfo>
      <UserInfo>
        <DisplayName>Tim Jansen | VisitVeluwe</DisplayName>
        <AccountId>1080</AccountId>
        <AccountType/>
      </UserInfo>
      <UserInfo>
        <DisplayName>Maybritt Geerts | Toerisme Veluwe Arnhem Nijmegen</DisplayName>
        <AccountId>6107</AccountId>
        <AccountType/>
      </UserInfo>
      <UserInfo>
        <DisplayName>Marjolein van Doorne-Eijkens | Toerisme Veluwe Arnhem Nijmegen</DisplayName>
        <AccountId>29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541C153EC7E64C8CC4348ABB494523" ma:contentTypeVersion="18" ma:contentTypeDescription="Een nieuw document maken." ma:contentTypeScope="" ma:versionID="c311384276a74bc787a0b826896bdc09">
  <xsd:schema xmlns:xsd="http://www.w3.org/2001/XMLSchema" xmlns:xs="http://www.w3.org/2001/XMLSchema" xmlns:p="http://schemas.microsoft.com/office/2006/metadata/properties" xmlns:ns2="fdbaddb7-cde2-4a3d-9a0a-a94e02727d7f" xmlns:ns3="4b58f432-a9c6-45ca-a0b8-19d8553d5446" targetNamespace="http://schemas.microsoft.com/office/2006/metadata/properties" ma:root="true" ma:fieldsID="c0e761cb7f7a89cadc968b064d49aecf" ns2:_="" ns3:_="">
    <xsd:import namespace="fdbaddb7-cde2-4a3d-9a0a-a94e02727d7f"/>
    <xsd:import namespace="4b58f432-a9c6-45ca-a0b8-19d8553d54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baddb7-cde2-4a3d-9a0a-a94e02727d7f"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4dedd0c7-8587-48ff-bdb7-64c60622c942}" ma:internalName="TaxCatchAll" ma:showField="CatchAllData" ma:web="fdbaddb7-cde2-4a3d-9a0a-a94e02727d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b58f432-a9c6-45ca-a0b8-19d8553d54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5308e135-ff08-4261-9ff7-5c3efb5c189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CCFE27-614D-4FA2-B1C5-A294FA6AC383}">
  <ds:schemaRefs>
    <ds:schemaRef ds:uri="http://schemas.microsoft.com/sharepoint/v3/contenttype/forms"/>
  </ds:schemaRefs>
</ds:datastoreItem>
</file>

<file path=customXml/itemProps2.xml><?xml version="1.0" encoding="utf-8"?>
<ds:datastoreItem xmlns:ds="http://schemas.openxmlformats.org/officeDocument/2006/customXml" ds:itemID="{AF2F1CD2-4337-42E6-A1F5-A1B857549893}">
  <ds:schemaRefs>
    <ds:schemaRef ds:uri="http://schemas.microsoft.com/office/2006/metadata/properties"/>
    <ds:schemaRef ds:uri="http://schemas.microsoft.com/office/infopath/2007/PartnerControls"/>
    <ds:schemaRef ds:uri="4b58f432-a9c6-45ca-a0b8-19d8553d5446"/>
    <ds:schemaRef ds:uri="fdbaddb7-cde2-4a3d-9a0a-a94e02727d7f"/>
  </ds:schemaRefs>
</ds:datastoreItem>
</file>

<file path=customXml/itemProps3.xml><?xml version="1.0" encoding="utf-8"?>
<ds:datastoreItem xmlns:ds="http://schemas.openxmlformats.org/officeDocument/2006/customXml" ds:itemID="{7636F73F-E472-4215-B1F1-BB699EE39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baddb7-cde2-4a3d-9a0a-a94e02727d7f"/>
    <ds:schemaRef ds:uri="4b58f432-a9c6-45ca-a0b8-19d8553d54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Bestellijst</vt:lpstr>
      <vt:lpstr>Toelichting</vt:lpstr>
      <vt:lpstr>Leveringsvoorwaarden</vt:lpstr>
      <vt:lpstr>Bestellijst!Afdrukbereik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damb</dc:creator>
  <cp:keywords/>
  <dc:description/>
  <cp:lastModifiedBy>Kristen Vink | Toerisme Veluwe Arnhem Nijmegen</cp:lastModifiedBy>
  <cp:revision/>
  <dcterms:created xsi:type="dcterms:W3CDTF">2010-02-03T13:46:12Z</dcterms:created>
  <dcterms:modified xsi:type="dcterms:W3CDTF">2024-05-08T11:05:00Z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0x01010020541C153EC7E64C8CC4348ABB494523</vt:lpwstr>
  </property>
  <property fmtid="{D5CDD505-2E9C-101B-9397-08002B2CF9AE}" pid="3" name="Order">
    <vt:r8>18100</vt:r8>
  </property>
  <property fmtid="{D5CDD505-2E9C-101B-9397-08002B2CF9AE}" pid="4" name="MediaServiceImageTags">
    <vt:lpwstr/>
  </property>
</Properties>
</file>